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КР 2019 ЖКС 3" sheetId="1" state="visible" r:id="rId2"/>
  </sheets>
  <definedNames>
    <definedName function="false" hidden="false" localSheetId="0" name="_xlnm.Print_Area" vbProcedure="false">'КР 2019 ЖКС 3'!$A$9:$AC$39</definedName>
    <definedName function="false" hidden="false" localSheetId="0" name="_xlnm.Print_Titles" vbProcedure="false">'КР 2019 ЖКС 3'!$13:$13</definedName>
    <definedName function="false" hidden="true" localSheetId="0" name="_xlnm._FilterDatabase" vbProcedure="false">'КР 2019 ЖКС 3'!$A$13:$AC$39</definedName>
    <definedName function="false" hidden="false" localSheetId="0" name="Z_5C8FE285_230C_45B8_94D6_622C5B5517FC_.wvu.FilterData" vbProcedure="false">'КР 2019 ЖКС 3'!$A$13:$AC$39</definedName>
    <definedName function="false" hidden="false" localSheetId="0" name="Z_61EB6C07_B818_462D_9265_31F03681D2BF_.wvu.FilterData" vbProcedure="false">'КР 2019 ЖКС 3'!$A$13:$AC$39</definedName>
    <definedName function="false" hidden="false" localSheetId="0" name="Z_83AD44ED_45D0_478E_A7B3_38F1B98F698B_.wvu.Cols" vbProcedure="false">'кп 2019.6 (чист)'!#ref!</definedName>
    <definedName function="false" hidden="false" localSheetId="0" name="Z_83AD44ED_45D0_478E_A7B3_38F1B98F698B_.wvu.FilterData" vbProcedure="false">'КР 2019 ЖКС 3'!$A$13:$AC$39</definedName>
    <definedName function="false" hidden="false" localSheetId="0" name="Z_83AD44ED_45D0_478E_A7B3_38F1B98F698B_.wvu.PrintTitles" vbProcedure="false">'КР 2019 ЖКС 3'!$13:$13</definedName>
    <definedName function="false" hidden="false" localSheetId="0" name="Z_870D158F_9D1C_41AE_9106_21D2FC21F735_.wvu.Cols" vbProcedure="false">'кп 2019.6 (чист)'!#ref!</definedName>
    <definedName function="false" hidden="false" localSheetId="0" name="Z_870D158F_9D1C_41AE_9106_21D2FC21F735_.wvu.FilterData" vbProcedure="false">'КР 2019 ЖКС 3'!$A$13:$AC$39</definedName>
    <definedName function="false" hidden="false" localSheetId="0" name="Z_870D158F_9D1C_41AE_9106_21D2FC21F735_.wvu.PrintTitles" vbProcedure="false">'КР 2019 ЖКС 3'!$13:$13</definedName>
    <definedName function="false" hidden="false" localSheetId="0" name="Z_8F384490_F790_4C3D_AE1A_D2EADE897C41_.wvu.FilterData" vbProcedure="false">'КР 2019 ЖКС 3'!$A$13:$AC$39</definedName>
    <definedName function="false" hidden="false" localSheetId="0" name="Z_A6D0B998_F5BD_49EB_9CB0_E864192A30B6_.wvu.FilterData" vbProcedure="false">'КР 2019 ЖКС 3'!$A$13:$AC$39</definedName>
    <definedName function="false" hidden="false" localSheetId="0" name="Z_B2C72970_4AB5_481E_A2DF_CB0233FAD9C6_.wvu.FilterData" vbProcedure="false">'КР 2019 ЖКС 3'!$A$13:$AC$39</definedName>
    <definedName function="false" hidden="false" localSheetId="0" name="Z_B99D94F3_B28C_4CCF_A519_D0E114E73A6F_.wvu.Cols" vbProcedure="false">'кп 2019.6 (чист)'!#ref!</definedName>
    <definedName function="false" hidden="false" localSheetId="0" name="Z_B99D94F3_B28C_4CCF_A519_D0E114E73A6F_.wvu.FilterData" vbProcedure="false">'КР 2019 ЖКС 3'!$A$13:$AC$39</definedName>
    <definedName function="false" hidden="false" localSheetId="0" name="Z_B99D94F3_B28C_4CCF_A519_D0E114E73A6F_.wvu.PrintTitles" vbProcedure="false">'КР 2019 ЖКС 3'!$13:$13</definedName>
    <definedName function="false" hidden="false" localSheetId="0" name="Z_D8C1422C_6E50_4DEF_B8F1_DD63FEB6657D_.wvu.Cols" vbProcedure="false">'кп 2019.6 (чист)'!#ref!</definedName>
    <definedName function="false" hidden="false" localSheetId="0" name="Z_D8C1422C_6E50_4DEF_B8F1_DD63FEB6657D_.wvu.FilterData" vbProcedure="false">'КР 2019 ЖКС 3'!$A$13:$AC$39</definedName>
    <definedName function="false" hidden="false" localSheetId="0" name="Z_D8C1422C_6E50_4DEF_B8F1_DD63FEB6657D_.wvu.PrintTitles" vbProcedure="false">'КР 2019 ЖКС 3'!$13:$13</definedName>
    <definedName function="false" hidden="false" localSheetId="0" name="Z_DBB30E79_4FFE_4A1C_BD18_C3F1E55D158A_.wvu.FilterData" vbProcedure="false">'КР 2019 ЖКС 3'!$A$13:$AC$39</definedName>
    <definedName function="false" hidden="false" localSheetId="0" name="_xlnm.Print_Titles" vbProcedure="false">'КР 2019 ЖКС 3'!$13:$13</definedName>
    <definedName function="false" hidden="false" localSheetId="0" name="_xlnm.Print_Titles_0" vbProcedure="false">'КР 2019 ЖКС 3'!$13:$13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<sst xmlns="http://schemas.openxmlformats.org/spreadsheetml/2006/main" count="223" uniqueCount="97">
  <si>
    <t xml:space="preserve">КРАТКОСРОЧНЫЙ ПЛАН РЕАЛИЗАЦИИ</t>
  </si>
  <si>
    <t xml:space="preserve">региональной программы капитального ремонта общего имущества в многоквартирных домах в Санкт-Петербурге в 2019 году (по ООО «ЖКС № 3 Московского района»)</t>
  </si>
  <si>
    <t xml:space="preserve">№ п/п</t>
  </si>
  <si>
    <t xml:space="preserve">Адрес МКД</t>
  </si>
  <si>
    <t xml:space="preserve">Год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</si>
  <si>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Тип МКД</t>
  </si>
  <si>
    <t xml:space="preserve">Общая площадь</t>
  </si>
  <si>
    <t xml:space="preserve">Дата приватизации первого помещения</t>
  </si>
  <si>
    <t xml:space="preserve">Стоимость капитального ремонта</t>
  </si>
  <si>
    <t xml:space="preserve">Разработка ПД на проведение капитального ремонта общего имущества в МКД</t>
  </si>
  <si>
    <t xml:space="preserve">Год проведе
ния капиталь
ного ремонта общего имущест
ва в МКД</t>
  </si>
  <si>
    <t xml:space="preserve">Способ формирова
ния фонда капитального ремонта общего имущества
в МКД</t>
  </si>
  <si>
    <t xml:space="preserve">ввода в эксплуатацию МКД</t>
  </si>
  <si>
    <t xml:space="preserve">послед
него комплексного кап. ремон
та (реконс.) МКД</t>
  </si>
  <si>
    <t xml:space="preserve">всего</t>
  </si>
  <si>
    <t xml:space="preserve">в том числе площадь жилых и нежилых помещений</t>
  </si>
  <si>
    <t xml:space="preserve">ВСЕГО</t>
  </si>
  <si>
    <t xml:space="preserve">в том числе за счет средств государственной поддержки</t>
  </si>
  <si>
    <t xml:space="preserve">в том числе за счет средств фонда капитального ремонта</t>
  </si>
  <si>
    <t xml:space="preserve">Ремонт внутридомовых инженерных систем</t>
  </si>
  <si>
    <t xml:space="preserve">Ремонт фундаментов</t>
  </si>
  <si>
    <t xml:space="preserve">Ремонт систем противопо
жарной защиты</t>
  </si>
  <si>
    <t xml:space="preserve">Ремонт подвальных помещений</t>
  </si>
  <si>
    <t xml:space="preserve">Ремонт или замена лифтового оборудования, ремонт лифтовых шахт</t>
  </si>
  <si>
    <t xml:space="preserve">Ремонт крыш</t>
  </si>
  <si>
    <t xml:space="preserve">Ремонт фасадов</t>
  </si>
  <si>
    <t xml:space="preserve">Ремонт аварийных строитель
ных конструкций</t>
  </si>
  <si>
    <t xml:space="preserve">общая стоимость</t>
  </si>
  <si>
    <t xml:space="preserve">в 2019 году</t>
  </si>
  <si>
    <t xml:space="preserve">электро
снабжения</t>
  </si>
  <si>
    <t xml:space="preserve">тепло
снабжения</t>
  </si>
  <si>
    <t xml:space="preserve">газоснабжения</t>
  </si>
  <si>
    <t xml:space="preserve">холодного водоснаб
жения</t>
  </si>
  <si>
    <t xml:space="preserve">горячего водоснабжения</t>
  </si>
  <si>
    <t xml:space="preserve">водоотведения </t>
  </si>
  <si>
    <t xml:space="preserve">кв.м</t>
  </si>
  <si>
    <t xml:space="preserve">руб.</t>
  </si>
  <si>
    <t xml:space="preserve">рег. №</t>
  </si>
  <si>
    <t xml:space="preserve">1</t>
  </si>
  <si>
    <t xml:space="preserve">2</t>
  </si>
  <si>
    <t xml:space="preserve">3</t>
  </si>
  <si>
    <t xml:space="preserve">4</t>
  </si>
  <si>
    <t xml:space="preserve">5</t>
  </si>
  <si>
    <t xml:space="preserve">6</t>
  </si>
  <si>
    <t xml:space="preserve">7</t>
  </si>
  <si>
    <t xml:space="preserve">8</t>
  </si>
  <si>
    <t xml:space="preserve">Московский район Санкт-Петербурга</t>
  </si>
  <si>
    <t xml:space="preserve">Краснопутиловская ул., д.71 литера А</t>
  </si>
  <si>
    <t xml:space="preserve">-</t>
  </si>
  <si>
    <t xml:space="preserve">«Хрущевки» панельные, постройки 1957-1970 г.г.</t>
  </si>
  <si>
    <t xml:space="preserve">2019</t>
  </si>
  <si>
    <t xml:space="preserve">Счет регионального оператора</t>
  </si>
  <si>
    <t xml:space="preserve">Краснопутиловская ул., д.73 литера А</t>
  </si>
  <si>
    <t xml:space="preserve">Краснопутиловская ул., д.75 литера А</t>
  </si>
  <si>
    <t xml:space="preserve">Краснопутиловская ул., д.79 литера А</t>
  </si>
  <si>
    <t xml:space="preserve">Краснопутиловская ул., д.85 литера А</t>
  </si>
  <si>
    <t xml:space="preserve">Краснопутиловская ул., д.89 литера А</t>
  </si>
  <si>
    <t xml:space="preserve">Кубинская ул., д.20 литера А</t>
  </si>
  <si>
    <t xml:space="preserve">Кубинская ул., д.30 литера А</t>
  </si>
  <si>
    <t xml:space="preserve">9</t>
  </si>
  <si>
    <t xml:space="preserve">Кубинская ул., д.58 литера А</t>
  </si>
  <si>
    <t xml:space="preserve">10</t>
  </si>
  <si>
    <t xml:space="preserve">Кубинская ул., д.60 литера А</t>
  </si>
  <si>
    <t xml:space="preserve">11</t>
  </si>
  <si>
    <t xml:space="preserve">Кубинская ул., д.66 литера А</t>
  </si>
  <si>
    <t xml:space="preserve">12</t>
  </si>
  <si>
    <t xml:space="preserve">Ленинский пр., д.150 литера А</t>
  </si>
  <si>
    <t xml:space="preserve">13</t>
  </si>
  <si>
    <t xml:space="preserve">Ленинский пр., д.154 корп. 2 литера А</t>
  </si>
  <si>
    <t xml:space="preserve">14</t>
  </si>
  <si>
    <t xml:space="preserve">Ленинский пр., д.154 литера А</t>
  </si>
  <si>
    <t xml:space="preserve">15</t>
  </si>
  <si>
    <t xml:space="preserve">Ленинский пр., д.156 корп. 3 литера А</t>
  </si>
  <si>
    <t xml:space="preserve">16</t>
  </si>
  <si>
    <t xml:space="preserve">Московский пр., д.159 литера А</t>
  </si>
  <si>
    <t xml:space="preserve">«Сталинские», постройки 1931-1956 г.г.</t>
  </si>
  <si>
    <t xml:space="preserve">010341, 010342, 010343, 010344</t>
  </si>
  <si>
    <t xml:space="preserve">17</t>
  </si>
  <si>
    <t xml:space="preserve">Московский пр., д.177 литера А</t>
  </si>
  <si>
    <t xml:space="preserve">18</t>
  </si>
  <si>
    <t xml:space="preserve">Новоизмайловский пр., д.15 литера А</t>
  </si>
  <si>
    <t xml:space="preserve">1964</t>
  </si>
  <si>
    <t xml:space="preserve">«Хрущевки» кирпичные, постройки 1957-1970 г.г.</t>
  </si>
  <si>
    <t xml:space="preserve">19</t>
  </si>
  <si>
    <t xml:space="preserve">Новоизмайловский пр., д.26 корп. 3 литера А</t>
  </si>
  <si>
    <t xml:space="preserve">20</t>
  </si>
  <si>
    <t xml:space="preserve">Новоизмайловский пр., д.28 корп. 1 литера А</t>
  </si>
  <si>
    <t xml:space="preserve">21</t>
  </si>
  <si>
    <t xml:space="preserve">Новоизмайловский пр., д.34 корп. 1 литера А</t>
  </si>
  <si>
    <t xml:space="preserve">22</t>
  </si>
  <si>
    <t xml:space="preserve">Новоизмайловский пр., д.51 литера А</t>
  </si>
  <si>
    <t xml:space="preserve">23</t>
  </si>
  <si>
    <t xml:space="preserve">Новоизмайловский пр., д.85 литера А</t>
  </si>
  <si>
    <t xml:space="preserve">24</t>
  </si>
  <si>
    <t xml:space="preserve">Чернышевского пл., д.5 литера А</t>
  </si>
  <si>
    <t xml:space="preserve">011202, 011203</t>
  </si>
  <si>
    <t xml:space="preserve">Итого по району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</si>
</sst>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#,##0.00"/>
    <numFmt numFmtId="167" formatCode="_-* #,##0.00\ _₽_-;\-* #,##0.00\ _₽_-;_-* \-??\ _₽_-;_-@_-"/>
    <numFmt numFmtId="168" formatCode="#,##0.00_ ;\-#,##0.00\ "/>
    <numFmt numFmtId="169" formatCode="0.00"/>
    <numFmt numFmtId="170" formatCode="DD/MM/YYYY"/>
  </numFmts>
  <fonts count="13">
    <font>
      <sz val="10"/>
      <name val="Arial Cyr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7"/>
      <name val="Times New Roman"/>
      <family val="1"/>
      <charset val="1"/>
    </font>
    <font>
      <sz val="8"/>
      <name val="Times New Roman"/>
      <family val="1"/>
      <charset val="1"/>
    </font>
    <font>
      <b val="true"/>
      <sz val="10"/>
      <name val="Times New Roman"/>
      <family val="1"/>
      <charset val="1"/>
    </font>
    <font>
      <b val="true"/>
      <sz val="9"/>
      <name val="Times New Roman"/>
      <family val="1"/>
      <charset val="1"/>
    </font>
    <font>
      <b val="true"/>
      <sz val="14"/>
      <name val="Times New Roman"/>
      <family val="1"/>
      <charset val="1"/>
    </font>
    <font>
      <b val="true"/>
      <sz val="8"/>
      <name val="Times New Roman"/>
      <family val="1"/>
      <charset val="1"/>
    </font>
    <font>
      <sz val="11"/>
      <name val="Times New Roman"/>
      <family val="1"/>
      <charset val="1"/>
    </font>
    <font>
      <b val="true"/>
      <sz val="7"/>
      <name val="Times New Roman"/>
      <family val="1"/>
      <charset val="1"/>
    </font>
    <font>
      <sz val="9"/>
      <name val="Times New Roman"/>
      <family val="1"/>
      <charset val="1"/>
    </font>
  </fonts>
  <fills count="3">
    <fill>
      <patternFill patternType="none"/>
    </fill>
    <fill>
      <patternFill patternType="gray125"/>
    </fill>
    <fill>
      <patternFill patternType="solid">
        <fgColor rgb="FFE0EFD4"/>
        <bgColor rgb="FFFFFFCC"/>
      </patternFill>
    </fill>
  </fills>
  <borders count="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5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5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5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5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4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4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9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9" fillId="0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5" fontId="11" fillId="0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9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9" fillId="0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1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2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5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5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7" fontId="5" fillId="0" borderId="1" xfId="15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6" fontId="5" fillId="0" borderId="1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6" fontId="5" fillId="0" borderId="5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5" fontId="4" fillId="0" borderId="5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7" fontId="5" fillId="0" borderId="5" xfId="15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5" fontId="5" fillId="0" borderId="5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5" fontId="9" fillId="0" borderId="1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9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6" fontId="9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0EFD4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MJ104857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8" ySplit="14" topLeftCell="I30" activePane="bottomRight" state="frozen"/>
      <selection pane="topLeft" activeCell="A1" activeCellId="0" sqref="A1"/>
      <selection pane="topRight" activeCell="I1" activeCellId="0" sqref="I1"/>
      <selection pane="bottomLeft" activeCell="A30" activeCellId="0" sqref="A30"/>
      <selection pane="bottomRight" activeCell="W30" activeCellId="0" sqref="W30"/>
    </sheetView>
  </sheetViews>
  <sheetFormatPr defaultRowHeight="12.8" zeroHeight="false" outlineLevelRow="0" outlineLevelCol="0"/>
  <cols>
    <col collapsed="false" customWidth="true" hidden="false" outlineLevel="0" max="1" min="1" style="1" width="3.14"/>
    <col collapsed="false" customWidth="true" hidden="false" outlineLevel="0" max="2" min="2" style="2" width="14.86"/>
    <col collapsed="false" customWidth="true" hidden="false" outlineLevel="0" max="3" min="3" style="3" width="5.28"/>
    <col collapsed="false" customWidth="true" hidden="false" outlineLevel="0" max="4" min="4" style="3" width="6.94"/>
    <col collapsed="false" customWidth="true" hidden="false" outlineLevel="0" max="5" min="5" style="4" width="16.29"/>
    <col collapsed="false" customWidth="true" hidden="false" outlineLevel="0" max="6" min="6" style="3" width="8.29"/>
    <col collapsed="false" customWidth="true" hidden="false" outlineLevel="0" max="7" min="7" style="3" width="8.86"/>
    <col collapsed="false" customWidth="true" hidden="false" outlineLevel="0" max="8" min="8" style="4" width="8.14"/>
    <col collapsed="false" customWidth="true" hidden="false" outlineLevel="0" max="10" min="9" style="5" width="10.58"/>
    <col collapsed="false" customWidth="true" hidden="false" outlineLevel="0" max="11" min="11" style="5" width="11.11"/>
    <col collapsed="false" customWidth="true" hidden="false" outlineLevel="0" max="12" min="12" style="5" width="10.29"/>
    <col collapsed="false" customWidth="true" hidden="false" outlineLevel="0" max="13" min="13" style="5" width="9.42"/>
    <col collapsed="false" customWidth="true" hidden="false" outlineLevel="0" max="14" min="14" style="5" width="10.13"/>
    <col collapsed="false" customWidth="true" hidden="false" outlineLevel="0" max="15" min="15" style="5" width="9"/>
    <col collapsed="false" customWidth="true" hidden="false" outlineLevel="0" max="16" min="16" style="5" width="9.72"/>
    <col collapsed="false" customWidth="true" hidden="false" outlineLevel="0" max="17" min="17" style="5" width="9.44"/>
    <col collapsed="false" customWidth="true" hidden="false" outlineLevel="0" max="18" min="18" style="5" width="9.59"/>
    <col collapsed="false" customWidth="true" hidden="false" outlineLevel="0" max="19" min="19" style="5" width="10.13"/>
    <col collapsed="false" customWidth="true" hidden="false" outlineLevel="0" max="20" min="20" style="5" width="10.29"/>
    <col collapsed="false" customWidth="true" hidden="false" outlineLevel="0" max="21" min="21" style="5" width="8.57"/>
    <col collapsed="false" customWidth="true" hidden="false" outlineLevel="0" max="22" min="22" style="6" width="8.86"/>
    <col collapsed="false" customWidth="true" hidden="false" outlineLevel="0" max="23" min="23" style="7" width="11.11"/>
    <col collapsed="false" customWidth="true" hidden="false" outlineLevel="0" max="24" min="24" style="5" width="10.58"/>
    <col collapsed="false" customWidth="true" hidden="false" outlineLevel="0" max="25" min="25" style="5" width="9.59"/>
    <col collapsed="false" customWidth="true" hidden="false" outlineLevel="0" max="26" min="26" style="7" width="10"/>
    <col collapsed="false" customWidth="true" hidden="false" outlineLevel="0" max="27" min="27" style="5" width="10.99"/>
    <col collapsed="false" customWidth="true" hidden="false" outlineLevel="0" max="28" min="28" style="1" width="6.87"/>
    <col collapsed="false" customWidth="true" hidden="false" outlineLevel="0" max="29" min="29" style="4" width="10.29"/>
    <col collapsed="false" customWidth="true" hidden="false" outlineLevel="0" max="943" min="30" style="5" width="14.43"/>
    <col collapsed="false" customWidth="true" hidden="false" outlineLevel="0" max="1025" min="944" style="0" width="14.43"/>
  </cols>
  <sheetData>
    <row r="1" customFormat="false" ht="11.25" hidden="true" customHeight="true" outlineLevel="0" collapsed="false">
      <c r="J1" s="8" t="e">
        <f aca="false">L57-#REF!</f>
        <v>#REF!</v>
      </c>
      <c r="K1" s="8" t="e">
        <f aca="false">J1/0.5</f>
        <v>#REF!</v>
      </c>
      <c r="Y1" s="9" t="e">
        <f aca="false">K1</f>
        <v>#REF!</v>
      </c>
    </row>
    <row r="2" customFormat="false" ht="11.25" hidden="true" customHeight="true" outlineLevel="0" collapsed="false"/>
    <row r="3" customFormat="false" ht="11.25" hidden="true" customHeight="true" outlineLevel="0" collapsed="false"/>
    <row r="4" customFormat="false" ht="12.8" hidden="true" customHeight="false" outlineLevel="0" collapsed="false"/>
    <row r="5" customFormat="false" ht="17.35" hidden="false" customHeight="false" outlineLevel="0" collapsed="false">
      <c r="A5" s="10" t="s">
        <v>0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</row>
    <row r="6" customFormat="false" ht="20.1" hidden="false" customHeight="true" outlineLevel="0" collapsed="false">
      <c r="A6" s="10" t="s">
        <v>1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</row>
    <row r="7" customFormat="false" ht="20.1" hidden="false" customHeight="true" outlineLevel="0" collapsed="false">
      <c r="A7" s="10"/>
      <c r="B7" s="11"/>
      <c r="C7" s="12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</row>
    <row r="8" customFormat="false" ht="10.5" hidden="false" customHeight="true" outlineLevel="0" collapsed="false"/>
    <row r="9" s="17" customFormat="true" ht="18.75" hidden="false" customHeight="true" outlineLevel="0" collapsed="false">
      <c r="A9" s="13" t="s">
        <v>2</v>
      </c>
      <c r="B9" s="14" t="s">
        <v>3</v>
      </c>
      <c r="C9" s="14" t="s">
        <v>4</v>
      </c>
      <c r="D9" s="14"/>
      <c r="E9" s="14" t="s">
        <v>5</v>
      </c>
      <c r="F9" s="15" t="s">
        <v>6</v>
      </c>
      <c r="G9" s="15"/>
      <c r="H9" s="14" t="s">
        <v>7</v>
      </c>
      <c r="I9" s="15" t="s">
        <v>8</v>
      </c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6" t="s">
        <v>9</v>
      </c>
      <c r="AB9" s="13" t="s">
        <v>10</v>
      </c>
      <c r="AC9" s="14" t="s">
        <v>11</v>
      </c>
      <c r="AJH9" s="0"/>
      <c r="AJI9" s="0"/>
      <c r="AJJ9" s="0"/>
      <c r="AJK9" s="0"/>
      <c r="AJL9" s="0"/>
      <c r="AJM9" s="0"/>
      <c r="AJN9" s="0"/>
      <c r="AJO9" s="0"/>
      <c r="AJP9" s="0"/>
      <c r="AJQ9" s="0"/>
      <c r="AJR9" s="0"/>
      <c r="AJS9" s="0"/>
      <c r="AJT9" s="0"/>
      <c r="AJU9" s="0"/>
      <c r="AJV9" s="0"/>
      <c r="AJW9" s="0"/>
      <c r="AJX9" s="0"/>
      <c r="AJY9" s="0"/>
      <c r="AJZ9" s="0"/>
      <c r="AKA9" s="0"/>
      <c r="AKB9" s="0"/>
      <c r="AKC9" s="0"/>
      <c r="AKD9" s="0"/>
      <c r="AKE9" s="0"/>
      <c r="AKF9" s="0"/>
      <c r="AKG9" s="0"/>
      <c r="AKH9" s="0"/>
      <c r="AKI9" s="0"/>
      <c r="AKJ9" s="0"/>
      <c r="AKK9" s="0"/>
      <c r="AKL9" s="0"/>
      <c r="AKM9" s="0"/>
      <c r="AKN9" s="0"/>
      <c r="AKO9" s="0"/>
      <c r="AKP9" s="0"/>
      <c r="AKQ9" s="0"/>
      <c r="AKR9" s="0"/>
      <c r="AKS9" s="0"/>
      <c r="AKT9" s="0"/>
      <c r="AKU9" s="0"/>
      <c r="AKV9" s="0"/>
      <c r="AKW9" s="0"/>
      <c r="AKX9" s="0"/>
      <c r="AKY9" s="0"/>
      <c r="AKZ9" s="0"/>
      <c r="ALA9" s="0"/>
      <c r="ALB9" s="0"/>
      <c r="ALC9" s="0"/>
      <c r="ALD9" s="0"/>
      <c r="ALE9" s="0"/>
      <c r="ALF9" s="0"/>
      <c r="ALG9" s="0"/>
      <c r="ALH9" s="0"/>
      <c r="ALI9" s="0"/>
      <c r="ALJ9" s="0"/>
      <c r="ALK9" s="0"/>
      <c r="ALL9" s="0"/>
      <c r="ALM9" s="0"/>
      <c r="ALN9" s="0"/>
      <c r="ALO9" s="0"/>
      <c r="ALP9" s="0"/>
      <c r="ALQ9" s="0"/>
      <c r="ALR9" s="0"/>
      <c r="ALS9" s="0"/>
      <c r="ALT9" s="0"/>
      <c r="ALU9" s="0"/>
      <c r="ALV9" s="0"/>
      <c r="ALW9" s="0"/>
      <c r="ALX9" s="0"/>
      <c r="ALY9" s="0"/>
      <c r="ALZ9" s="0"/>
      <c r="AMA9" s="0"/>
      <c r="AMB9" s="0"/>
      <c r="AMC9" s="0"/>
      <c r="AMD9" s="0"/>
      <c r="AME9" s="0"/>
      <c r="AMF9" s="0"/>
      <c r="AMG9" s="0"/>
      <c r="AMH9" s="0"/>
      <c r="AMI9" s="0"/>
      <c r="AMJ9" s="0"/>
    </row>
    <row r="10" s="17" customFormat="true" ht="45" hidden="false" customHeight="true" outlineLevel="0" collapsed="false">
      <c r="A10" s="13"/>
      <c r="B10" s="14"/>
      <c r="C10" s="14" t="s">
        <v>12</v>
      </c>
      <c r="D10" s="14" t="s">
        <v>13</v>
      </c>
      <c r="E10" s="14"/>
      <c r="F10" s="15" t="s">
        <v>14</v>
      </c>
      <c r="G10" s="15" t="s">
        <v>15</v>
      </c>
      <c r="H10" s="14"/>
      <c r="I10" s="15" t="s">
        <v>16</v>
      </c>
      <c r="J10" s="13" t="s">
        <v>17</v>
      </c>
      <c r="K10" s="15" t="s">
        <v>18</v>
      </c>
      <c r="L10" s="15"/>
      <c r="M10" s="18" t="s">
        <v>19</v>
      </c>
      <c r="N10" s="18"/>
      <c r="O10" s="18"/>
      <c r="P10" s="18"/>
      <c r="Q10" s="18"/>
      <c r="R10" s="18"/>
      <c r="S10" s="14" t="s">
        <v>20</v>
      </c>
      <c r="T10" s="14" t="s">
        <v>21</v>
      </c>
      <c r="U10" s="14" t="s">
        <v>22</v>
      </c>
      <c r="V10" s="19" t="s">
        <v>23</v>
      </c>
      <c r="W10" s="19"/>
      <c r="X10" s="19" t="s">
        <v>24</v>
      </c>
      <c r="Y10" s="14" t="s">
        <v>25</v>
      </c>
      <c r="Z10" s="20" t="s">
        <v>26</v>
      </c>
      <c r="AA10" s="16"/>
      <c r="AB10" s="13"/>
      <c r="AC10" s="14"/>
      <c r="AJH10" s="0"/>
      <c r="AJI10" s="0"/>
      <c r="AJJ10" s="0"/>
      <c r="AJK10" s="0"/>
      <c r="AJL10" s="0"/>
      <c r="AJM10" s="0"/>
      <c r="AJN10" s="0"/>
      <c r="AJO10" s="0"/>
      <c r="AJP10" s="0"/>
      <c r="AJQ10" s="0"/>
      <c r="AJR10" s="0"/>
      <c r="AJS10" s="0"/>
      <c r="AJT10" s="0"/>
      <c r="AJU10" s="0"/>
      <c r="AJV10" s="0"/>
      <c r="AJW10" s="0"/>
      <c r="AJX10" s="0"/>
      <c r="AJY10" s="0"/>
      <c r="AJZ10" s="0"/>
      <c r="AKA10" s="0"/>
      <c r="AKB10" s="0"/>
      <c r="AKC10" s="0"/>
      <c r="AKD10" s="0"/>
      <c r="AKE10" s="0"/>
      <c r="AKF10" s="0"/>
      <c r="AKG10" s="0"/>
      <c r="AKH10" s="0"/>
      <c r="AKI10" s="0"/>
      <c r="AKJ10" s="0"/>
      <c r="AKK10" s="0"/>
      <c r="AKL10" s="0"/>
      <c r="AKM10" s="0"/>
      <c r="AKN10" s="0"/>
      <c r="AKO10" s="0"/>
      <c r="AKP10" s="0"/>
      <c r="AKQ10" s="0"/>
      <c r="AKR10" s="0"/>
      <c r="AKS10" s="0"/>
      <c r="AKT10" s="0"/>
      <c r="AKU10" s="0"/>
      <c r="AKV10" s="0"/>
      <c r="AKW10" s="0"/>
      <c r="AKX10" s="0"/>
      <c r="AKY10" s="0"/>
      <c r="AKZ10" s="0"/>
      <c r="ALA10" s="0"/>
      <c r="ALB10" s="0"/>
      <c r="ALC10" s="0"/>
      <c r="ALD10" s="0"/>
      <c r="ALE10" s="0"/>
      <c r="ALF10" s="0"/>
      <c r="ALG10" s="0"/>
      <c r="ALH10" s="0"/>
      <c r="ALI10" s="0"/>
      <c r="ALJ10" s="0"/>
      <c r="ALK10" s="0"/>
      <c r="ALL10" s="0"/>
      <c r="ALM10" s="0"/>
      <c r="ALN10" s="0"/>
      <c r="ALO10" s="0"/>
      <c r="ALP10" s="0"/>
      <c r="ALQ10" s="0"/>
      <c r="ALR10" s="0"/>
      <c r="ALS10" s="0"/>
      <c r="ALT10" s="0"/>
      <c r="ALU10" s="0"/>
      <c r="ALV10" s="0"/>
      <c r="ALW10" s="0"/>
      <c r="ALX10" s="0"/>
      <c r="ALY10" s="0"/>
      <c r="ALZ10" s="0"/>
      <c r="AMA10" s="0"/>
      <c r="AMB10" s="0"/>
      <c r="AMC10" s="0"/>
      <c r="AMD10" s="0"/>
      <c r="AME10" s="0"/>
      <c r="AMF10" s="0"/>
      <c r="AMG10" s="0"/>
      <c r="AMH10" s="0"/>
      <c r="AMI10" s="0"/>
      <c r="AMJ10" s="0"/>
    </row>
    <row r="11" s="17" customFormat="true" ht="38.25" hidden="false" customHeight="true" outlineLevel="0" collapsed="false">
      <c r="A11" s="13"/>
      <c r="B11" s="14"/>
      <c r="C11" s="14"/>
      <c r="D11" s="14"/>
      <c r="E11" s="14"/>
      <c r="F11" s="15"/>
      <c r="G11" s="15"/>
      <c r="H11" s="14"/>
      <c r="I11" s="15"/>
      <c r="J11" s="13"/>
      <c r="K11" s="15" t="s">
        <v>27</v>
      </c>
      <c r="L11" s="15" t="s">
        <v>28</v>
      </c>
      <c r="M11" s="14" t="s">
        <v>29</v>
      </c>
      <c r="N11" s="14" t="s">
        <v>30</v>
      </c>
      <c r="O11" s="14" t="s">
        <v>31</v>
      </c>
      <c r="P11" s="19" t="s">
        <v>32</v>
      </c>
      <c r="Q11" s="19" t="s">
        <v>33</v>
      </c>
      <c r="R11" s="19" t="s">
        <v>34</v>
      </c>
      <c r="S11" s="14"/>
      <c r="T11" s="14"/>
      <c r="U11" s="14"/>
      <c r="V11" s="19"/>
      <c r="W11" s="19"/>
      <c r="X11" s="19"/>
      <c r="Y11" s="14"/>
      <c r="Z11" s="20"/>
      <c r="AA11" s="16"/>
      <c r="AB11" s="13"/>
      <c r="AC11" s="14"/>
      <c r="AJH11" s="0"/>
      <c r="AJI11" s="0"/>
      <c r="AJJ11" s="0"/>
      <c r="AJK11" s="0"/>
      <c r="AJL11" s="0"/>
      <c r="AJM11" s="0"/>
      <c r="AJN11" s="0"/>
      <c r="AJO11" s="0"/>
      <c r="AJP11" s="0"/>
      <c r="AJQ11" s="0"/>
      <c r="AJR11" s="0"/>
      <c r="AJS11" s="0"/>
      <c r="AJT11" s="0"/>
      <c r="AJU11" s="0"/>
      <c r="AJV11" s="0"/>
      <c r="AJW11" s="0"/>
      <c r="AJX11" s="0"/>
      <c r="AJY11" s="0"/>
      <c r="AJZ11" s="0"/>
      <c r="AKA11" s="0"/>
      <c r="AKB11" s="0"/>
      <c r="AKC11" s="0"/>
      <c r="AKD11" s="0"/>
      <c r="AKE11" s="0"/>
      <c r="AKF11" s="0"/>
      <c r="AKG11" s="0"/>
      <c r="AKH11" s="0"/>
      <c r="AKI11" s="0"/>
      <c r="AKJ11" s="0"/>
      <c r="AKK11" s="0"/>
      <c r="AKL11" s="0"/>
      <c r="AKM11" s="0"/>
      <c r="AKN11" s="0"/>
      <c r="AKO11" s="0"/>
      <c r="AKP11" s="0"/>
      <c r="AKQ11" s="0"/>
      <c r="AKR11" s="0"/>
      <c r="AKS11" s="0"/>
      <c r="AKT11" s="0"/>
      <c r="AKU11" s="0"/>
      <c r="AKV11" s="0"/>
      <c r="AKW11" s="0"/>
      <c r="AKX11" s="0"/>
      <c r="AKY11" s="0"/>
      <c r="AKZ11" s="0"/>
      <c r="ALA11" s="0"/>
      <c r="ALB11" s="0"/>
      <c r="ALC11" s="0"/>
      <c r="ALD11" s="0"/>
      <c r="ALE11" s="0"/>
      <c r="ALF11" s="0"/>
      <c r="ALG11" s="0"/>
      <c r="ALH11" s="0"/>
      <c r="ALI11" s="0"/>
      <c r="ALJ11" s="0"/>
      <c r="ALK11" s="0"/>
      <c r="ALL11" s="0"/>
      <c r="ALM11" s="0"/>
      <c r="ALN11" s="0"/>
      <c r="ALO11" s="0"/>
      <c r="ALP11" s="0"/>
      <c r="ALQ11" s="0"/>
      <c r="ALR11" s="0"/>
      <c r="ALS11" s="0"/>
      <c r="ALT11" s="0"/>
      <c r="ALU11" s="0"/>
      <c r="ALV11" s="0"/>
      <c r="ALW11" s="0"/>
      <c r="ALX11" s="0"/>
      <c r="ALY11" s="0"/>
      <c r="ALZ11" s="0"/>
      <c r="AMA11" s="0"/>
      <c r="AMB11" s="0"/>
      <c r="AMC11" s="0"/>
      <c r="AMD11" s="0"/>
      <c r="AME11" s="0"/>
      <c r="AMF11" s="0"/>
      <c r="AMG11" s="0"/>
      <c r="AMH11" s="0"/>
      <c r="AMI11" s="0"/>
      <c r="AMJ11" s="0"/>
    </row>
    <row r="12" s="17" customFormat="true" ht="12.8" hidden="false" customHeight="false" outlineLevel="0" collapsed="false">
      <c r="A12" s="13"/>
      <c r="B12" s="14"/>
      <c r="C12" s="14"/>
      <c r="D12" s="14"/>
      <c r="E12" s="14"/>
      <c r="F12" s="15" t="s">
        <v>35</v>
      </c>
      <c r="G12" s="15" t="s">
        <v>35</v>
      </c>
      <c r="H12" s="14"/>
      <c r="I12" s="13" t="s">
        <v>36</v>
      </c>
      <c r="J12" s="13" t="s">
        <v>36</v>
      </c>
      <c r="K12" s="13" t="s">
        <v>36</v>
      </c>
      <c r="L12" s="13" t="s">
        <v>36</v>
      </c>
      <c r="M12" s="13" t="s">
        <v>36</v>
      </c>
      <c r="N12" s="13" t="s">
        <v>36</v>
      </c>
      <c r="O12" s="13" t="s">
        <v>36</v>
      </c>
      <c r="P12" s="13" t="s">
        <v>36</v>
      </c>
      <c r="Q12" s="13" t="s">
        <v>36</v>
      </c>
      <c r="R12" s="13" t="s">
        <v>36</v>
      </c>
      <c r="S12" s="13" t="s">
        <v>36</v>
      </c>
      <c r="T12" s="13" t="s">
        <v>36</v>
      </c>
      <c r="U12" s="13" t="s">
        <v>36</v>
      </c>
      <c r="V12" s="21" t="s">
        <v>37</v>
      </c>
      <c r="W12" s="13" t="s">
        <v>36</v>
      </c>
      <c r="X12" s="13" t="s">
        <v>36</v>
      </c>
      <c r="Y12" s="13" t="s">
        <v>36</v>
      </c>
      <c r="Z12" s="13" t="s">
        <v>36</v>
      </c>
      <c r="AA12" s="13" t="s">
        <v>36</v>
      </c>
      <c r="AB12" s="13"/>
      <c r="AC12" s="14"/>
      <c r="AJH12" s="0"/>
      <c r="AJI12" s="0"/>
      <c r="AJJ12" s="0"/>
      <c r="AJK12" s="0"/>
      <c r="AJL12" s="0"/>
      <c r="AJM12" s="0"/>
      <c r="AJN12" s="0"/>
      <c r="AJO12" s="0"/>
      <c r="AJP12" s="0"/>
      <c r="AJQ12" s="0"/>
      <c r="AJR12" s="0"/>
      <c r="AJS12" s="0"/>
      <c r="AJT12" s="0"/>
      <c r="AJU12" s="0"/>
      <c r="AJV12" s="0"/>
      <c r="AJW12" s="0"/>
      <c r="AJX12" s="0"/>
      <c r="AJY12" s="0"/>
      <c r="AJZ12" s="0"/>
      <c r="AKA12" s="0"/>
      <c r="AKB12" s="0"/>
      <c r="AKC12" s="0"/>
      <c r="AKD12" s="0"/>
      <c r="AKE12" s="0"/>
      <c r="AKF12" s="0"/>
      <c r="AKG12" s="0"/>
      <c r="AKH12" s="0"/>
      <c r="AKI12" s="0"/>
      <c r="AKJ12" s="0"/>
      <c r="AKK12" s="0"/>
      <c r="AKL12" s="0"/>
      <c r="AKM12" s="0"/>
      <c r="AKN12" s="0"/>
      <c r="AKO12" s="0"/>
      <c r="AKP12" s="0"/>
      <c r="AKQ12" s="0"/>
      <c r="AKR12" s="0"/>
      <c r="AKS12" s="0"/>
      <c r="AKT12" s="0"/>
      <c r="AKU12" s="0"/>
      <c r="AKV12" s="0"/>
      <c r="AKW12" s="0"/>
      <c r="AKX12" s="0"/>
      <c r="AKY12" s="0"/>
      <c r="AKZ12" s="0"/>
      <c r="ALA12" s="0"/>
      <c r="ALB12" s="0"/>
      <c r="ALC12" s="0"/>
      <c r="ALD12" s="0"/>
      <c r="ALE12" s="0"/>
      <c r="ALF12" s="0"/>
      <c r="ALG12" s="0"/>
      <c r="ALH12" s="0"/>
      <c r="ALI12" s="0"/>
      <c r="ALJ12" s="0"/>
      <c r="ALK12" s="0"/>
      <c r="ALL12" s="0"/>
      <c r="ALM12" s="0"/>
      <c r="ALN12" s="0"/>
      <c r="ALO12" s="0"/>
      <c r="ALP12" s="0"/>
      <c r="ALQ12" s="0"/>
      <c r="ALR12" s="0"/>
      <c r="ALS12" s="0"/>
      <c r="ALT12" s="0"/>
      <c r="ALU12" s="0"/>
      <c r="ALV12" s="0"/>
      <c r="ALW12" s="0"/>
      <c r="ALX12" s="0"/>
      <c r="ALY12" s="0"/>
      <c r="ALZ12" s="0"/>
      <c r="AMA12" s="0"/>
      <c r="AMB12" s="0"/>
      <c r="AMC12" s="0"/>
      <c r="AMD12" s="0"/>
      <c r="AME12" s="0"/>
      <c r="AMF12" s="0"/>
      <c r="AMG12" s="0"/>
      <c r="AMH12" s="0"/>
      <c r="AMI12" s="0"/>
      <c r="AMJ12" s="0"/>
    </row>
    <row r="13" s="22" customFormat="true" ht="12.8" hidden="false" customHeight="false" outlineLevel="0" collapsed="false">
      <c r="A13" s="22" t="s">
        <v>38</v>
      </c>
      <c r="B13" s="15" t="s">
        <v>39</v>
      </c>
      <c r="C13" s="22" t="s">
        <v>40</v>
      </c>
      <c r="D13" s="22" t="s">
        <v>41</v>
      </c>
      <c r="E13" s="22" t="s">
        <v>42</v>
      </c>
      <c r="F13" s="22" t="s">
        <v>43</v>
      </c>
      <c r="G13" s="22" t="s">
        <v>44</v>
      </c>
      <c r="H13" s="22" t="s">
        <v>45</v>
      </c>
      <c r="I13" s="23" t="n">
        <v>9</v>
      </c>
      <c r="J13" s="23" t="n">
        <v>10</v>
      </c>
      <c r="K13" s="23" t="n">
        <v>11</v>
      </c>
      <c r="L13" s="23" t="n">
        <v>12</v>
      </c>
      <c r="M13" s="23" t="n">
        <v>13</v>
      </c>
      <c r="N13" s="23" t="n">
        <v>14</v>
      </c>
      <c r="O13" s="23" t="n">
        <v>15</v>
      </c>
      <c r="P13" s="23" t="n">
        <v>16</v>
      </c>
      <c r="Q13" s="23" t="n">
        <v>17</v>
      </c>
      <c r="R13" s="23" t="n">
        <v>18</v>
      </c>
      <c r="S13" s="23" t="n">
        <v>19</v>
      </c>
      <c r="T13" s="23" t="n">
        <v>20</v>
      </c>
      <c r="U13" s="23" t="n">
        <v>21</v>
      </c>
      <c r="V13" s="23" t="n">
        <v>22</v>
      </c>
      <c r="W13" s="23" t="n">
        <v>23</v>
      </c>
      <c r="X13" s="23" t="n">
        <v>24</v>
      </c>
      <c r="Y13" s="23" t="n">
        <v>25</v>
      </c>
      <c r="Z13" s="23" t="n">
        <v>26</v>
      </c>
      <c r="AA13" s="23" t="n">
        <v>27</v>
      </c>
      <c r="AB13" s="23" t="n">
        <v>28</v>
      </c>
      <c r="AC13" s="23" t="n">
        <v>29</v>
      </c>
      <c r="AJH13" s="0"/>
      <c r="AJI13" s="0"/>
      <c r="AJJ13" s="0"/>
      <c r="AJK13" s="0"/>
      <c r="AJL13" s="0"/>
      <c r="AJM13" s="0"/>
      <c r="AJN13" s="0"/>
      <c r="AJO13" s="0"/>
      <c r="AJP13" s="0"/>
      <c r="AJQ13" s="0"/>
      <c r="AJR13" s="0"/>
      <c r="AJS13" s="0"/>
      <c r="AJT13" s="0"/>
      <c r="AJU13" s="0"/>
      <c r="AJV13" s="0"/>
      <c r="AJW13" s="0"/>
      <c r="AJX13" s="0"/>
      <c r="AJY13" s="0"/>
      <c r="AJZ13" s="0"/>
      <c r="AKA13" s="0"/>
      <c r="AKB13" s="0"/>
      <c r="AKC13" s="0"/>
      <c r="AKD13" s="0"/>
      <c r="AKE13" s="0"/>
      <c r="AKF13" s="0"/>
      <c r="AKG13" s="0"/>
      <c r="AKH13" s="0"/>
      <c r="AKI13" s="0"/>
      <c r="AKJ13" s="0"/>
      <c r="AKK13" s="0"/>
      <c r="AKL13" s="0"/>
      <c r="AKM13" s="0"/>
      <c r="AKN13" s="0"/>
      <c r="AKO13" s="0"/>
      <c r="AKP13" s="0"/>
      <c r="AKQ13" s="0"/>
      <c r="AKR13" s="0"/>
      <c r="AKS13" s="0"/>
      <c r="AKT13" s="0"/>
      <c r="AKU13" s="0"/>
      <c r="AKV13" s="0"/>
      <c r="AKW13" s="0"/>
      <c r="AKX13" s="0"/>
      <c r="AKY13" s="0"/>
      <c r="AKZ13" s="0"/>
      <c r="ALA13" s="0"/>
      <c r="ALB13" s="0"/>
      <c r="ALC13" s="0"/>
      <c r="ALD13" s="0"/>
      <c r="ALE13" s="0"/>
      <c r="ALF13" s="0"/>
      <c r="ALG13" s="0"/>
      <c r="ALH13" s="0"/>
      <c r="ALI13" s="0"/>
      <c r="ALJ13" s="0"/>
      <c r="ALK13" s="0"/>
      <c r="ALL13" s="0"/>
      <c r="ALM13" s="0"/>
      <c r="ALN13" s="0"/>
      <c r="ALO13" s="0"/>
      <c r="ALP13" s="0"/>
      <c r="ALQ13" s="0"/>
      <c r="ALR13" s="0"/>
      <c r="ALS13" s="0"/>
      <c r="ALT13" s="0"/>
      <c r="ALU13" s="0"/>
      <c r="ALV13" s="0"/>
      <c r="ALW13" s="0"/>
      <c r="ALX13" s="0"/>
      <c r="ALY13" s="0"/>
      <c r="ALZ13" s="0"/>
      <c r="AMA13" s="0"/>
      <c r="AMB13" s="0"/>
      <c r="AMC13" s="0"/>
      <c r="AMD13" s="0"/>
      <c r="AME13" s="0"/>
      <c r="AMF13" s="0"/>
      <c r="AMG13" s="0"/>
      <c r="AMH13" s="0"/>
      <c r="AMI13" s="0"/>
      <c r="AMJ13" s="0"/>
    </row>
    <row r="14" customFormat="false" ht="12.8" hidden="false" customHeight="false" outlineLevel="0" collapsed="false">
      <c r="A14" s="24" t="s">
        <v>46</v>
      </c>
      <c r="B14" s="25"/>
      <c r="C14" s="25"/>
      <c r="D14" s="25"/>
      <c r="E14" s="25"/>
      <c r="F14" s="25"/>
      <c r="G14" s="25"/>
      <c r="H14" s="25"/>
      <c r="I14" s="26"/>
      <c r="J14" s="26"/>
      <c r="K14" s="26"/>
      <c r="L14" s="26"/>
      <c r="M14" s="25"/>
      <c r="N14" s="25"/>
      <c r="O14" s="25"/>
      <c r="P14" s="25"/>
      <c r="Q14" s="25"/>
      <c r="R14" s="25"/>
      <c r="S14" s="25"/>
      <c r="T14" s="25"/>
      <c r="U14" s="25"/>
      <c r="V14" s="27"/>
      <c r="W14" s="28"/>
      <c r="X14" s="25"/>
      <c r="Y14" s="25"/>
      <c r="Z14" s="28"/>
      <c r="AA14" s="26"/>
      <c r="AB14" s="25"/>
      <c r="AC14" s="29"/>
    </row>
    <row r="15" customFormat="false" ht="28.35" hidden="false" customHeight="false" outlineLevel="0" collapsed="false">
      <c r="A15" s="30" t="s">
        <v>38</v>
      </c>
      <c r="B15" s="31" t="s">
        <v>47</v>
      </c>
      <c r="C15" s="32" t="n">
        <v>1960</v>
      </c>
      <c r="D15" s="32" t="s">
        <v>48</v>
      </c>
      <c r="E15" s="14" t="s">
        <v>49</v>
      </c>
      <c r="F15" s="33" t="n">
        <v>2204</v>
      </c>
      <c r="G15" s="33" t="n">
        <v>1902</v>
      </c>
      <c r="H15" s="34" t="n">
        <v>34082</v>
      </c>
      <c r="I15" s="26" t="n">
        <f aca="false">M15+N15+O15+P15+Q15+R15+S15+T15+U15+W15+X15+AA15+Y15+Z15</f>
        <v>951065.4624</v>
      </c>
      <c r="J15" s="26" t="n">
        <f aca="false">(I15-AA15)*0.5</f>
        <v>475532.7312</v>
      </c>
      <c r="K15" s="26" t="n">
        <f aca="false">I15-J15</f>
        <v>475532.7312</v>
      </c>
      <c r="L15" s="26" t="n">
        <f aca="false">K15</f>
        <v>475532.7312</v>
      </c>
      <c r="M15" s="26"/>
      <c r="N15" s="26"/>
      <c r="O15" s="26"/>
      <c r="P15" s="26"/>
      <c r="Q15" s="26"/>
      <c r="R15" s="26"/>
      <c r="S15" s="26"/>
      <c r="T15" s="26"/>
      <c r="U15" s="26"/>
      <c r="V15" s="35"/>
      <c r="W15" s="36"/>
      <c r="X15" s="26" t="n">
        <v>951065.4624</v>
      </c>
      <c r="Y15" s="26"/>
      <c r="Z15" s="36"/>
      <c r="AA15" s="26" t="n">
        <v>0</v>
      </c>
      <c r="AB15" s="30" t="s">
        <v>50</v>
      </c>
      <c r="AC15" s="37" t="s">
        <v>51</v>
      </c>
    </row>
    <row r="16" customFormat="false" ht="28.35" hidden="false" customHeight="false" outlineLevel="0" collapsed="false">
      <c r="A16" s="30" t="s">
        <v>39</v>
      </c>
      <c r="B16" s="31" t="s">
        <v>52</v>
      </c>
      <c r="C16" s="32" t="n">
        <v>1963</v>
      </c>
      <c r="D16" s="32" t="s">
        <v>48</v>
      </c>
      <c r="E16" s="14" t="s">
        <v>49</v>
      </c>
      <c r="F16" s="33" t="n">
        <v>3457</v>
      </c>
      <c r="G16" s="33" t="n">
        <v>3096</v>
      </c>
      <c r="H16" s="34" t="n">
        <v>33864</v>
      </c>
      <c r="I16" s="26" t="n">
        <f aca="false">M16+N16+O16+P16+Q16+R16+S16+T16+U16+W16+X16+AA16+Y16+Z16</f>
        <v>2441267.898</v>
      </c>
      <c r="J16" s="26" t="n">
        <f aca="false">(I16-AA16)*0.5</f>
        <v>1220633.949</v>
      </c>
      <c r="K16" s="26" t="n">
        <f aca="false">I16-J16</f>
        <v>1220633.949</v>
      </c>
      <c r="L16" s="26" t="n">
        <f aca="false">K16</f>
        <v>1220633.949</v>
      </c>
      <c r="M16" s="26"/>
      <c r="N16" s="26"/>
      <c r="O16" s="26"/>
      <c r="P16" s="26"/>
      <c r="Q16" s="26"/>
      <c r="R16" s="26"/>
      <c r="S16" s="26"/>
      <c r="T16" s="26"/>
      <c r="U16" s="26"/>
      <c r="V16" s="35"/>
      <c r="W16" s="36"/>
      <c r="X16" s="26" t="n">
        <v>2441267.898</v>
      </c>
      <c r="Y16" s="26"/>
      <c r="Z16" s="36"/>
      <c r="AA16" s="26" t="n">
        <v>0</v>
      </c>
      <c r="AB16" s="30" t="s">
        <v>50</v>
      </c>
      <c r="AC16" s="37" t="s">
        <v>51</v>
      </c>
    </row>
    <row r="17" customFormat="false" ht="28.35" hidden="false" customHeight="false" outlineLevel="0" collapsed="false">
      <c r="A17" s="30" t="s">
        <v>40</v>
      </c>
      <c r="B17" s="31" t="s">
        <v>53</v>
      </c>
      <c r="C17" s="32" t="n">
        <v>1963</v>
      </c>
      <c r="D17" s="32" t="s">
        <v>48</v>
      </c>
      <c r="E17" s="14" t="s">
        <v>49</v>
      </c>
      <c r="F17" s="33" t="n">
        <v>3491</v>
      </c>
      <c r="G17" s="33" t="n">
        <v>3129</v>
      </c>
      <c r="H17" s="34" t="n">
        <v>33959</v>
      </c>
      <c r="I17" s="26" t="n">
        <f aca="false">M17+N17+O17+P17+Q17+R17+S17+T17+U17+W17+X17+AA17+Y17+Z17</f>
        <v>2441267.898</v>
      </c>
      <c r="J17" s="26" t="n">
        <f aca="false">(I17-AA17)*0.5</f>
        <v>1220633.949</v>
      </c>
      <c r="K17" s="26" t="n">
        <f aca="false">I17-J17</f>
        <v>1220633.949</v>
      </c>
      <c r="L17" s="26" t="n">
        <f aca="false">K17</f>
        <v>1220633.949</v>
      </c>
      <c r="M17" s="26"/>
      <c r="N17" s="26"/>
      <c r="O17" s="26"/>
      <c r="P17" s="26"/>
      <c r="Q17" s="26"/>
      <c r="R17" s="26"/>
      <c r="S17" s="26"/>
      <c r="T17" s="26"/>
      <c r="U17" s="26"/>
      <c r="V17" s="35"/>
      <c r="W17" s="36"/>
      <c r="X17" s="26" t="n">
        <v>2441267.898</v>
      </c>
      <c r="Y17" s="26"/>
      <c r="Z17" s="36"/>
      <c r="AA17" s="26" t="n">
        <v>0</v>
      </c>
      <c r="AB17" s="30" t="s">
        <v>50</v>
      </c>
      <c r="AC17" s="37" t="s">
        <v>51</v>
      </c>
    </row>
    <row r="18" customFormat="false" ht="28.35" hidden="false" customHeight="false" outlineLevel="0" collapsed="false">
      <c r="A18" s="30" t="s">
        <v>41</v>
      </c>
      <c r="B18" s="31" t="s">
        <v>54</v>
      </c>
      <c r="C18" s="32" t="n">
        <v>1963</v>
      </c>
      <c r="D18" s="32" t="s">
        <v>48</v>
      </c>
      <c r="E18" s="14" t="s">
        <v>49</v>
      </c>
      <c r="F18" s="33" t="n">
        <v>3455</v>
      </c>
      <c r="G18" s="33" t="n">
        <v>3094</v>
      </c>
      <c r="H18" s="34" t="n">
        <v>34106</v>
      </c>
      <c r="I18" s="26" t="n">
        <f aca="false">M18+N18+O18+P18+Q18+R18+S18+T18+U18+W18+X18+AA18+Y18+Z18</f>
        <v>2441267.898</v>
      </c>
      <c r="J18" s="26" t="n">
        <f aca="false">(I18-AA18)*0.5</f>
        <v>1220633.949</v>
      </c>
      <c r="K18" s="26" t="n">
        <f aca="false">I18-J18</f>
        <v>1220633.949</v>
      </c>
      <c r="L18" s="26" t="n">
        <f aca="false">K18</f>
        <v>1220633.949</v>
      </c>
      <c r="M18" s="26"/>
      <c r="N18" s="26"/>
      <c r="O18" s="26"/>
      <c r="P18" s="26"/>
      <c r="Q18" s="26"/>
      <c r="R18" s="26"/>
      <c r="S18" s="26"/>
      <c r="T18" s="26"/>
      <c r="U18" s="26"/>
      <c r="V18" s="35"/>
      <c r="W18" s="36"/>
      <c r="X18" s="26" t="n">
        <v>2441267.898</v>
      </c>
      <c r="Y18" s="26"/>
      <c r="Z18" s="36"/>
      <c r="AA18" s="26" t="n">
        <v>0</v>
      </c>
      <c r="AB18" s="30" t="s">
        <v>50</v>
      </c>
      <c r="AC18" s="37" t="s">
        <v>51</v>
      </c>
    </row>
    <row r="19" customFormat="false" ht="28.35" hidden="false" customHeight="false" outlineLevel="0" collapsed="false">
      <c r="A19" s="30" t="s">
        <v>42</v>
      </c>
      <c r="B19" s="31" t="s">
        <v>55</v>
      </c>
      <c r="C19" s="32" t="n">
        <v>1965</v>
      </c>
      <c r="D19" s="32" t="s">
        <v>48</v>
      </c>
      <c r="E19" s="14" t="s">
        <v>49</v>
      </c>
      <c r="F19" s="33" t="n">
        <v>2205</v>
      </c>
      <c r="G19" s="33" t="n">
        <v>1903</v>
      </c>
      <c r="H19" s="34" t="n">
        <v>33878</v>
      </c>
      <c r="I19" s="26" t="n">
        <f aca="false">M19+N19+O19+P19+Q19+R19+S19+T19+U19+W19+X19+AA19+Y19+Z19</f>
        <v>932705.748</v>
      </c>
      <c r="J19" s="26" t="n">
        <f aca="false">(I19-AA19)*0.5</f>
        <v>466352.874</v>
      </c>
      <c r="K19" s="26" t="n">
        <f aca="false">I19-J19</f>
        <v>466352.874</v>
      </c>
      <c r="L19" s="26" t="n">
        <f aca="false">K19</f>
        <v>466352.874</v>
      </c>
      <c r="M19" s="26"/>
      <c r="N19" s="26"/>
      <c r="O19" s="26"/>
      <c r="P19" s="26"/>
      <c r="Q19" s="26"/>
      <c r="R19" s="26"/>
      <c r="S19" s="26"/>
      <c r="T19" s="26"/>
      <c r="U19" s="26"/>
      <c r="V19" s="35"/>
      <c r="W19" s="36"/>
      <c r="X19" s="26" t="n">
        <v>932705.748</v>
      </c>
      <c r="Y19" s="26"/>
      <c r="Z19" s="36"/>
      <c r="AA19" s="26" t="n">
        <v>0</v>
      </c>
      <c r="AB19" s="30" t="s">
        <v>50</v>
      </c>
      <c r="AC19" s="37" t="s">
        <v>51</v>
      </c>
    </row>
    <row r="20" customFormat="false" ht="28.35" hidden="false" customHeight="false" outlineLevel="0" collapsed="false">
      <c r="A20" s="30" t="s">
        <v>43</v>
      </c>
      <c r="B20" s="31" t="s">
        <v>56</v>
      </c>
      <c r="C20" s="32" t="n">
        <v>1963</v>
      </c>
      <c r="D20" s="32" t="s">
        <v>48</v>
      </c>
      <c r="E20" s="14" t="s">
        <v>49</v>
      </c>
      <c r="F20" s="33" t="n">
        <v>3503</v>
      </c>
      <c r="G20" s="33" t="n">
        <v>3128</v>
      </c>
      <c r="H20" s="34" t="n">
        <v>34100</v>
      </c>
      <c r="I20" s="26" t="n">
        <f aca="false">M20+N20+O20+P20+Q20+R20+S20+T20+U20+W20+X20+AA20+Y20+Z20</f>
        <v>2442035.7948</v>
      </c>
      <c r="J20" s="26" t="n">
        <f aca="false">(I20-AA20)*0.5</f>
        <v>1221017.8974</v>
      </c>
      <c r="K20" s="26" t="n">
        <f aca="false">I20-J20</f>
        <v>1221017.8974</v>
      </c>
      <c r="L20" s="26" t="n">
        <f aca="false">K20</f>
        <v>1221017.8974</v>
      </c>
      <c r="M20" s="26"/>
      <c r="N20" s="26"/>
      <c r="O20" s="26"/>
      <c r="P20" s="26"/>
      <c r="Q20" s="26"/>
      <c r="R20" s="26"/>
      <c r="S20" s="26"/>
      <c r="T20" s="26"/>
      <c r="U20" s="26"/>
      <c r="V20" s="35"/>
      <c r="W20" s="36"/>
      <c r="X20" s="26" t="n">
        <v>2442035.7948</v>
      </c>
      <c r="Y20" s="26"/>
      <c r="Z20" s="36"/>
      <c r="AA20" s="26" t="n">
        <v>0</v>
      </c>
      <c r="AB20" s="30" t="s">
        <v>50</v>
      </c>
      <c r="AC20" s="37" t="s">
        <v>51</v>
      </c>
    </row>
    <row r="21" customFormat="false" ht="28.35" hidden="false" customHeight="false" outlineLevel="0" collapsed="false">
      <c r="A21" s="30" t="s">
        <v>44</v>
      </c>
      <c r="B21" s="31" t="s">
        <v>57</v>
      </c>
      <c r="C21" s="32" t="n">
        <v>1961</v>
      </c>
      <c r="D21" s="32" t="s">
        <v>48</v>
      </c>
      <c r="E21" s="14" t="s">
        <v>49</v>
      </c>
      <c r="F21" s="33" t="n">
        <v>3833</v>
      </c>
      <c r="G21" s="33" t="n">
        <v>3537</v>
      </c>
      <c r="H21" s="34" t="n">
        <v>33969</v>
      </c>
      <c r="I21" s="26" t="n">
        <f aca="false">M21+N21+O21+P21+Q21+R21+S21+T21+U21+W21+X21+AA21+Y21+Z21</f>
        <v>2583015.87</v>
      </c>
      <c r="J21" s="26" t="n">
        <f aca="false">(I21-AA21)*0.5</f>
        <v>1291507.935</v>
      </c>
      <c r="K21" s="26" t="n">
        <f aca="false">I21-J21</f>
        <v>1291507.935</v>
      </c>
      <c r="L21" s="26" t="n">
        <f aca="false">K21</f>
        <v>1291507.935</v>
      </c>
      <c r="M21" s="26"/>
      <c r="N21" s="26"/>
      <c r="O21" s="26"/>
      <c r="P21" s="26"/>
      <c r="Q21" s="26"/>
      <c r="R21" s="26"/>
      <c r="S21" s="26"/>
      <c r="T21" s="26"/>
      <c r="U21" s="26"/>
      <c r="V21" s="35"/>
      <c r="W21" s="36"/>
      <c r="X21" s="26" t="n">
        <v>2583015.87</v>
      </c>
      <c r="Y21" s="26"/>
      <c r="Z21" s="36"/>
      <c r="AA21" s="26" t="n">
        <v>0</v>
      </c>
      <c r="AB21" s="30" t="s">
        <v>50</v>
      </c>
      <c r="AC21" s="37" t="s">
        <v>51</v>
      </c>
    </row>
    <row r="22" customFormat="false" ht="28.35" hidden="false" customHeight="false" outlineLevel="0" collapsed="false">
      <c r="A22" s="30" t="s">
        <v>45</v>
      </c>
      <c r="B22" s="31" t="s">
        <v>58</v>
      </c>
      <c r="C22" s="32" t="n">
        <v>1961</v>
      </c>
      <c r="D22" s="32" t="s">
        <v>48</v>
      </c>
      <c r="E22" s="14" t="s">
        <v>49</v>
      </c>
      <c r="F22" s="33" t="n">
        <v>3803</v>
      </c>
      <c r="G22" s="33" t="n">
        <v>3504</v>
      </c>
      <c r="H22" s="34" t="n">
        <v>33963</v>
      </c>
      <c r="I22" s="26" t="n">
        <f aca="false">M22+N22+O22+P22+Q22+R22+S22+T22+U22+W22+X22+AA22+Y22+Z22</f>
        <v>2654507.3028</v>
      </c>
      <c r="J22" s="26" t="n">
        <f aca="false">(I22-AA22)*0.5</f>
        <v>1327253.6514</v>
      </c>
      <c r="K22" s="26" t="n">
        <f aca="false">I22-J22</f>
        <v>1327253.6514</v>
      </c>
      <c r="L22" s="26" t="n">
        <f aca="false">K22</f>
        <v>1327253.6514</v>
      </c>
      <c r="M22" s="26"/>
      <c r="N22" s="26"/>
      <c r="O22" s="26"/>
      <c r="P22" s="26"/>
      <c r="Q22" s="26"/>
      <c r="R22" s="26"/>
      <c r="S22" s="26"/>
      <c r="T22" s="26"/>
      <c r="U22" s="26"/>
      <c r="V22" s="35"/>
      <c r="W22" s="36"/>
      <c r="X22" s="26" t="n">
        <v>2654507.3028</v>
      </c>
      <c r="Y22" s="26"/>
      <c r="Z22" s="36"/>
      <c r="AA22" s="26" t="n">
        <v>0</v>
      </c>
      <c r="AB22" s="30" t="s">
        <v>50</v>
      </c>
      <c r="AC22" s="37" t="s">
        <v>51</v>
      </c>
    </row>
    <row r="23" customFormat="false" ht="28.35" hidden="false" customHeight="false" outlineLevel="0" collapsed="false">
      <c r="A23" s="30" t="s">
        <v>59</v>
      </c>
      <c r="B23" s="31" t="s">
        <v>60</v>
      </c>
      <c r="C23" s="32" t="n">
        <v>1964</v>
      </c>
      <c r="D23" s="32" t="s">
        <v>48</v>
      </c>
      <c r="E23" s="14" t="s">
        <v>49</v>
      </c>
      <c r="F23" s="33" t="n">
        <v>3551</v>
      </c>
      <c r="G23" s="33" t="n">
        <v>3184</v>
      </c>
      <c r="H23" s="34" t="n">
        <v>34089</v>
      </c>
      <c r="I23" s="26" t="n">
        <f aca="false">M23+N23+O23+P23+Q23+R23+S23+T23+U23+W23+X23+AA23+Y23+Z23</f>
        <v>2628828.4968</v>
      </c>
      <c r="J23" s="26" t="n">
        <f aca="false">(I23-AA23)*0.5</f>
        <v>1314414.2484</v>
      </c>
      <c r="K23" s="26" t="n">
        <f aca="false">I23-J23</f>
        <v>1314414.2484</v>
      </c>
      <c r="L23" s="26" t="n">
        <f aca="false">K23</f>
        <v>1314414.2484</v>
      </c>
      <c r="M23" s="26"/>
      <c r="N23" s="26"/>
      <c r="O23" s="26"/>
      <c r="P23" s="26"/>
      <c r="Q23" s="26"/>
      <c r="R23" s="26"/>
      <c r="S23" s="26"/>
      <c r="T23" s="26"/>
      <c r="U23" s="26"/>
      <c r="V23" s="35"/>
      <c r="W23" s="36"/>
      <c r="X23" s="26" t="n">
        <v>2628828.4968</v>
      </c>
      <c r="Y23" s="26"/>
      <c r="Z23" s="36"/>
      <c r="AA23" s="26" t="n">
        <v>0</v>
      </c>
      <c r="AB23" s="30" t="s">
        <v>50</v>
      </c>
      <c r="AC23" s="37" t="s">
        <v>51</v>
      </c>
    </row>
    <row r="24" customFormat="false" ht="28.35" hidden="false" customHeight="false" outlineLevel="0" collapsed="false">
      <c r="A24" s="30" t="s">
        <v>61</v>
      </c>
      <c r="B24" s="31" t="s">
        <v>62</v>
      </c>
      <c r="C24" s="32" t="n">
        <v>1964</v>
      </c>
      <c r="D24" s="32" t="s">
        <v>48</v>
      </c>
      <c r="E24" s="14" t="s">
        <v>49</v>
      </c>
      <c r="F24" s="33" t="n">
        <v>2699</v>
      </c>
      <c r="G24" s="33" t="n">
        <v>2439</v>
      </c>
      <c r="H24" s="34" t="n">
        <v>34108</v>
      </c>
      <c r="I24" s="26" t="n">
        <f aca="false">M24+N24+O24+P24+Q24+R24+S24+T24+U24+W24+X24+AA24+Y24+Z24</f>
        <v>2088049.8132</v>
      </c>
      <c r="J24" s="26" t="n">
        <f aca="false">(I24-AA24)*0.5</f>
        <v>1044024.9066</v>
      </c>
      <c r="K24" s="26" t="n">
        <f aca="false">I24-J24</f>
        <v>1044024.9066</v>
      </c>
      <c r="L24" s="26" t="n">
        <f aca="false">K24</f>
        <v>1044024.9066</v>
      </c>
      <c r="M24" s="26"/>
      <c r="N24" s="26"/>
      <c r="O24" s="26"/>
      <c r="P24" s="26"/>
      <c r="Q24" s="26"/>
      <c r="R24" s="26"/>
      <c r="S24" s="26"/>
      <c r="T24" s="26"/>
      <c r="U24" s="26"/>
      <c r="V24" s="35"/>
      <c r="W24" s="36"/>
      <c r="X24" s="26" t="n">
        <v>2088049.8132</v>
      </c>
      <c r="Y24" s="26"/>
      <c r="Z24" s="36"/>
      <c r="AA24" s="26" t="n">
        <v>0</v>
      </c>
      <c r="AB24" s="30" t="s">
        <v>50</v>
      </c>
      <c r="AC24" s="37" t="s">
        <v>51</v>
      </c>
    </row>
    <row r="25" customFormat="false" ht="28.35" hidden="false" customHeight="false" outlineLevel="0" collapsed="false">
      <c r="A25" s="30" t="s">
        <v>63</v>
      </c>
      <c r="B25" s="31" t="s">
        <v>64</v>
      </c>
      <c r="C25" s="32" t="n">
        <v>1963</v>
      </c>
      <c r="D25" s="32" t="s">
        <v>48</v>
      </c>
      <c r="E25" s="14" t="s">
        <v>49</v>
      </c>
      <c r="F25" s="33" t="n">
        <v>2696</v>
      </c>
      <c r="G25" s="33" t="n">
        <v>2437</v>
      </c>
      <c r="H25" s="34" t="n">
        <v>34067</v>
      </c>
      <c r="I25" s="26" t="n">
        <f aca="false">M25+N25+O25+P25+Q25+R25+S25+T25+U25+W25+X25+AA25+Y25+Z25</f>
        <v>2088049.8132</v>
      </c>
      <c r="J25" s="26" t="n">
        <f aca="false">(I25-AA25)*0.5</f>
        <v>1044024.9066</v>
      </c>
      <c r="K25" s="26" t="n">
        <f aca="false">I25-J25</f>
        <v>1044024.9066</v>
      </c>
      <c r="L25" s="26" t="n">
        <f aca="false">K25</f>
        <v>1044024.9066</v>
      </c>
      <c r="M25" s="26"/>
      <c r="N25" s="26"/>
      <c r="O25" s="26"/>
      <c r="P25" s="26"/>
      <c r="Q25" s="26"/>
      <c r="R25" s="26"/>
      <c r="S25" s="26"/>
      <c r="T25" s="26"/>
      <c r="U25" s="26"/>
      <c r="V25" s="35"/>
      <c r="W25" s="36"/>
      <c r="X25" s="26" t="n">
        <v>2088049.8132</v>
      </c>
      <c r="Y25" s="26"/>
      <c r="Z25" s="36"/>
      <c r="AA25" s="26" t="n">
        <v>0</v>
      </c>
      <c r="AB25" s="30" t="s">
        <v>50</v>
      </c>
      <c r="AC25" s="37" t="s">
        <v>51</v>
      </c>
    </row>
    <row r="26" customFormat="false" ht="28.35" hidden="false" customHeight="false" outlineLevel="0" collapsed="false">
      <c r="A26" s="30" t="s">
        <v>65</v>
      </c>
      <c r="B26" s="31" t="s">
        <v>66</v>
      </c>
      <c r="C26" s="32" t="n">
        <v>1965</v>
      </c>
      <c r="D26" s="32" t="s">
        <v>48</v>
      </c>
      <c r="E26" s="14" t="s">
        <v>49</v>
      </c>
      <c r="F26" s="33" t="n">
        <v>2198</v>
      </c>
      <c r="G26" s="33" t="n">
        <v>1896</v>
      </c>
      <c r="H26" s="34" t="n">
        <v>34043</v>
      </c>
      <c r="I26" s="26" t="n">
        <f aca="false">M26+N26+O26+P26+Q26+R26+S26+T26+U26+W26+X26+AA26+Y26+Z26</f>
        <v>1110221.1012</v>
      </c>
      <c r="J26" s="26" t="n">
        <f aca="false">(I26-AA26)*0.5</f>
        <v>555110.5506</v>
      </c>
      <c r="K26" s="26" t="n">
        <f aca="false">I26-J26</f>
        <v>555110.5506</v>
      </c>
      <c r="L26" s="26" t="n">
        <f aca="false">K26</f>
        <v>555110.5506</v>
      </c>
      <c r="M26" s="26"/>
      <c r="N26" s="26"/>
      <c r="O26" s="26"/>
      <c r="P26" s="26"/>
      <c r="Q26" s="26"/>
      <c r="R26" s="26"/>
      <c r="S26" s="26"/>
      <c r="T26" s="26"/>
      <c r="U26" s="26"/>
      <c r="V26" s="35"/>
      <c r="W26" s="36"/>
      <c r="X26" s="26" t="n">
        <v>1110221.1012</v>
      </c>
      <c r="Y26" s="26"/>
      <c r="Z26" s="36"/>
      <c r="AA26" s="26" t="n">
        <v>0</v>
      </c>
      <c r="AB26" s="30" t="s">
        <v>50</v>
      </c>
      <c r="AC26" s="37" t="s">
        <v>51</v>
      </c>
    </row>
    <row r="27" customFormat="false" ht="32.8" hidden="false" customHeight="false" outlineLevel="0" collapsed="false">
      <c r="A27" s="30" t="s">
        <v>67</v>
      </c>
      <c r="B27" s="31" t="s">
        <v>68</v>
      </c>
      <c r="C27" s="32" t="n">
        <v>1963</v>
      </c>
      <c r="D27" s="32" t="s">
        <v>48</v>
      </c>
      <c r="E27" s="14" t="s">
        <v>49</v>
      </c>
      <c r="F27" s="33" t="n">
        <v>2672</v>
      </c>
      <c r="G27" s="33" t="n">
        <v>2413</v>
      </c>
      <c r="H27" s="34" t="n">
        <v>34104</v>
      </c>
      <c r="I27" s="26" t="n">
        <f aca="false">M27+N27+O27+P27+Q27+R27+S27+T27+U27+W27+X27+AA27+Y27+Z27</f>
        <v>1993390.284</v>
      </c>
      <c r="J27" s="26" t="n">
        <f aca="false">(I27-AA27)*0.5</f>
        <v>996695.142</v>
      </c>
      <c r="K27" s="26" t="n">
        <f aca="false">I27-J27</f>
        <v>996695.142</v>
      </c>
      <c r="L27" s="26" t="n">
        <f aca="false">K27</f>
        <v>996695.142</v>
      </c>
      <c r="M27" s="26"/>
      <c r="N27" s="26"/>
      <c r="O27" s="26"/>
      <c r="P27" s="26"/>
      <c r="Q27" s="26"/>
      <c r="R27" s="26"/>
      <c r="S27" s="26"/>
      <c r="T27" s="26"/>
      <c r="U27" s="26"/>
      <c r="V27" s="35"/>
      <c r="W27" s="36"/>
      <c r="X27" s="26" t="n">
        <v>1993390.284</v>
      </c>
      <c r="Y27" s="26"/>
      <c r="Z27" s="36"/>
      <c r="AA27" s="26" t="n">
        <v>0</v>
      </c>
      <c r="AB27" s="30" t="s">
        <v>50</v>
      </c>
      <c r="AC27" s="37" t="s">
        <v>51</v>
      </c>
    </row>
    <row r="28" customFormat="false" ht="28.35" hidden="false" customHeight="false" outlineLevel="0" collapsed="false">
      <c r="A28" s="30" t="s">
        <v>69</v>
      </c>
      <c r="B28" s="31" t="s">
        <v>70</v>
      </c>
      <c r="C28" s="32" t="n">
        <v>1965</v>
      </c>
      <c r="D28" s="32" t="s">
        <v>48</v>
      </c>
      <c r="E28" s="14" t="s">
        <v>49</v>
      </c>
      <c r="F28" s="33" t="n">
        <v>2204</v>
      </c>
      <c r="G28" s="33" t="n">
        <v>1902</v>
      </c>
      <c r="H28" s="34" t="n">
        <v>33959</v>
      </c>
      <c r="I28" s="26" t="n">
        <f aca="false">M28+N28+O28+P28+Q28+R28+S28+T28+U28+W28+X28+AA28+Y28+Z28</f>
        <v>1233945.1632</v>
      </c>
      <c r="J28" s="26" t="n">
        <f aca="false">(I28-AA28)*0.5</f>
        <v>616972.5816</v>
      </c>
      <c r="K28" s="26" t="n">
        <f aca="false">I28-J28</f>
        <v>616972.5816</v>
      </c>
      <c r="L28" s="26" t="n">
        <f aca="false">K28</f>
        <v>616972.5816</v>
      </c>
      <c r="M28" s="26"/>
      <c r="N28" s="26"/>
      <c r="O28" s="26"/>
      <c r="P28" s="26"/>
      <c r="Q28" s="26"/>
      <c r="R28" s="26"/>
      <c r="S28" s="26"/>
      <c r="T28" s="26"/>
      <c r="U28" s="26"/>
      <c r="V28" s="35"/>
      <c r="W28" s="36"/>
      <c r="X28" s="26" t="n">
        <v>1233945.1632</v>
      </c>
      <c r="Y28" s="26"/>
      <c r="Z28" s="36"/>
      <c r="AA28" s="26" t="n">
        <v>0</v>
      </c>
      <c r="AB28" s="30" t="s">
        <v>50</v>
      </c>
      <c r="AC28" s="37" t="s">
        <v>51</v>
      </c>
    </row>
    <row r="29" customFormat="false" ht="32.8" hidden="false" customHeight="false" outlineLevel="0" collapsed="false">
      <c r="A29" s="30" t="s">
        <v>71</v>
      </c>
      <c r="B29" s="31" t="s">
        <v>72</v>
      </c>
      <c r="C29" s="32" t="n">
        <v>1963</v>
      </c>
      <c r="D29" s="32" t="s">
        <v>48</v>
      </c>
      <c r="E29" s="14" t="s">
        <v>49</v>
      </c>
      <c r="F29" s="33" t="n">
        <v>3491</v>
      </c>
      <c r="G29" s="33" t="n">
        <v>3126</v>
      </c>
      <c r="H29" s="34" t="n">
        <v>34131</v>
      </c>
      <c r="I29" s="26" t="n">
        <f aca="false">M29+N29+O29+P29+Q29+R29+S29+T29+U29+W29+X29+AA29+Y29+Z29</f>
        <v>2509125.6624</v>
      </c>
      <c r="J29" s="26" t="n">
        <f aca="false">(I29-AA29)*0.5</f>
        <v>1254562.8312</v>
      </c>
      <c r="K29" s="26" t="n">
        <f aca="false">I29-J29</f>
        <v>1254562.8312</v>
      </c>
      <c r="L29" s="26" t="n">
        <f aca="false">K29</f>
        <v>1254562.8312</v>
      </c>
      <c r="M29" s="26"/>
      <c r="N29" s="26"/>
      <c r="O29" s="26"/>
      <c r="P29" s="26"/>
      <c r="Q29" s="26"/>
      <c r="R29" s="26"/>
      <c r="S29" s="26"/>
      <c r="T29" s="26"/>
      <c r="U29" s="26"/>
      <c r="V29" s="35"/>
      <c r="W29" s="36"/>
      <c r="X29" s="26" t="n">
        <v>2509125.6624</v>
      </c>
      <c r="Y29" s="26"/>
      <c r="Z29" s="36"/>
      <c r="AA29" s="26" t="n">
        <v>0</v>
      </c>
      <c r="AB29" s="30" t="s">
        <v>50</v>
      </c>
      <c r="AC29" s="37" t="s">
        <v>51</v>
      </c>
    </row>
    <row r="30" customFormat="false" ht="59.25" hidden="false" customHeight="true" outlineLevel="0" collapsed="false">
      <c r="A30" s="30" t="s">
        <v>73</v>
      </c>
      <c r="B30" s="31" t="s">
        <v>74</v>
      </c>
      <c r="C30" s="32" t="n">
        <v>1939</v>
      </c>
      <c r="D30" s="32" t="s">
        <v>48</v>
      </c>
      <c r="E30" s="14" t="s">
        <v>75</v>
      </c>
      <c r="F30" s="33" t="n">
        <v>4575.5</v>
      </c>
      <c r="G30" s="33" t="n">
        <v>3879.5</v>
      </c>
      <c r="H30" s="34" t="n">
        <v>33827</v>
      </c>
      <c r="I30" s="26" t="n">
        <f aca="false">M30+N30+O30+P30+Q30+R30+S30+T30+U30+W30+X30+AA30+Y30+Z30</f>
        <v>12487107.24</v>
      </c>
      <c r="J30" s="26" t="n">
        <f aca="false">(I30-AA30)*0.5</f>
        <v>6243553.62</v>
      </c>
      <c r="K30" s="26" t="n">
        <f aca="false">I30-J30</f>
        <v>6243553.62</v>
      </c>
      <c r="L30" s="26" t="n">
        <f aca="false">K30</f>
        <v>6243553.62</v>
      </c>
      <c r="M30" s="26"/>
      <c r="N30" s="26"/>
      <c r="O30" s="26"/>
      <c r="P30" s="26"/>
      <c r="Q30" s="26"/>
      <c r="R30" s="26"/>
      <c r="S30" s="26"/>
      <c r="T30" s="26"/>
      <c r="U30" s="26"/>
      <c r="V30" s="35" t="s">
        <v>76</v>
      </c>
      <c r="W30" s="36" t="n">
        <v>12487107.24</v>
      </c>
      <c r="X30" s="26"/>
      <c r="Y30" s="26"/>
      <c r="Z30" s="36"/>
      <c r="AA30" s="26" t="n">
        <v>0</v>
      </c>
      <c r="AB30" s="30" t="s">
        <v>50</v>
      </c>
      <c r="AC30" s="37" t="s">
        <v>51</v>
      </c>
    </row>
    <row r="31" customFormat="false" ht="59.25" hidden="false" customHeight="true" outlineLevel="0" collapsed="false">
      <c r="A31" s="30" t="s">
        <v>77</v>
      </c>
      <c r="B31" s="31" t="s">
        <v>78</v>
      </c>
      <c r="C31" s="32" t="n">
        <v>1948</v>
      </c>
      <c r="D31" s="32" t="s">
        <v>48</v>
      </c>
      <c r="E31" s="14" t="s">
        <v>75</v>
      </c>
      <c r="F31" s="33" t="n">
        <v>4476.4</v>
      </c>
      <c r="G31" s="33" t="n">
        <v>3998.4</v>
      </c>
      <c r="H31" s="34" t="n">
        <v>33854</v>
      </c>
      <c r="I31" s="26" t="n">
        <f aca="false">M31+N31+O31+P31+Q31+R31+S31+T31+U31+W31+X31+AA31+Y31+Z31</f>
        <v>15963880.59192</v>
      </c>
      <c r="J31" s="26" t="n">
        <f aca="false">(I31-AA31)*0.5</f>
        <v>7981940.29596</v>
      </c>
      <c r="K31" s="26" t="n">
        <f aca="false">I31-J31</f>
        <v>7981940.29596</v>
      </c>
      <c r="L31" s="26" t="n">
        <f aca="false">K31</f>
        <v>7981940.29596</v>
      </c>
      <c r="M31" s="26"/>
      <c r="N31" s="26"/>
      <c r="O31" s="26"/>
      <c r="P31" s="26" t="n">
        <v>1678960.8</v>
      </c>
      <c r="Q31" s="26" t="n">
        <v>2210548.6104</v>
      </c>
      <c r="R31" s="26" t="n">
        <v>1974569.83152</v>
      </c>
      <c r="S31" s="26"/>
      <c r="T31" s="26"/>
      <c r="U31" s="26"/>
      <c r="V31" s="35"/>
      <c r="W31" s="36"/>
      <c r="X31" s="26" t="n">
        <v>10099801.35</v>
      </c>
      <c r="Y31" s="26"/>
      <c r="Z31" s="36"/>
      <c r="AA31" s="26" t="n">
        <v>0</v>
      </c>
      <c r="AB31" s="30" t="s">
        <v>50</v>
      </c>
      <c r="AC31" s="37" t="s">
        <v>51</v>
      </c>
    </row>
    <row r="32" customFormat="false" ht="28.5" hidden="false" customHeight="false" outlineLevel="0" collapsed="false">
      <c r="A32" s="30" t="s">
        <v>79</v>
      </c>
      <c r="B32" s="31" t="s">
        <v>80</v>
      </c>
      <c r="C32" s="32" t="s">
        <v>81</v>
      </c>
      <c r="D32" s="32" t="s">
        <v>48</v>
      </c>
      <c r="E32" s="14" t="s">
        <v>82</v>
      </c>
      <c r="F32" s="33" t="n">
        <v>3953.3</v>
      </c>
      <c r="G32" s="33" t="n">
        <v>3203.3</v>
      </c>
      <c r="H32" s="34" t="n">
        <v>33701</v>
      </c>
      <c r="I32" s="26" t="n">
        <f aca="false">M32+N32+O32+P32+Q32+R32+S32+T32+U32+W32+X32+AA32+Y32+Z32</f>
        <v>300000</v>
      </c>
      <c r="J32" s="26" t="n">
        <f aca="false">(I32-AA32)*0.5</f>
        <v>0</v>
      </c>
      <c r="K32" s="26" t="n">
        <f aca="false">I32-J32</f>
        <v>300000</v>
      </c>
      <c r="L32" s="26" t="n">
        <f aca="false">K32</f>
        <v>300000</v>
      </c>
      <c r="M32" s="26"/>
      <c r="N32" s="26"/>
      <c r="O32" s="26"/>
      <c r="P32" s="26"/>
      <c r="Q32" s="26"/>
      <c r="R32" s="26"/>
      <c r="S32" s="26"/>
      <c r="T32" s="26"/>
      <c r="U32" s="26"/>
      <c r="V32" s="35"/>
      <c r="W32" s="36"/>
      <c r="X32" s="26"/>
      <c r="Y32" s="26"/>
      <c r="Z32" s="36"/>
      <c r="AA32" s="26" t="n">
        <v>300000</v>
      </c>
      <c r="AB32" s="30" t="s">
        <v>50</v>
      </c>
      <c r="AC32" s="37" t="s">
        <v>51</v>
      </c>
    </row>
    <row r="33" customFormat="false" ht="33" hidden="false" customHeight="false" outlineLevel="0" collapsed="false">
      <c r="A33" s="30" t="s">
        <v>83</v>
      </c>
      <c r="B33" s="31" t="s">
        <v>84</v>
      </c>
      <c r="C33" s="32" t="n">
        <v>1961</v>
      </c>
      <c r="D33" s="32" t="s">
        <v>48</v>
      </c>
      <c r="E33" s="14" t="s">
        <v>49</v>
      </c>
      <c r="F33" s="33" t="n">
        <v>4859</v>
      </c>
      <c r="G33" s="33" t="n">
        <v>4487</v>
      </c>
      <c r="H33" s="34" t="n">
        <v>33751</v>
      </c>
      <c r="I33" s="26" t="n">
        <f aca="false">M33+N33+O33+P33+Q33+R33+S33+T33+U33+W33+X33+AA33+Y33+Z33</f>
        <v>3274427.5008</v>
      </c>
      <c r="J33" s="26" t="n">
        <f aca="false">(I33-AA33)*0.5</f>
        <v>1637213.7504</v>
      </c>
      <c r="K33" s="26" t="n">
        <f aca="false">I33-J33</f>
        <v>1637213.7504</v>
      </c>
      <c r="L33" s="26" t="n">
        <f aca="false">K33</f>
        <v>1637213.7504</v>
      </c>
      <c r="M33" s="26"/>
      <c r="N33" s="26"/>
      <c r="O33" s="26"/>
      <c r="P33" s="26"/>
      <c r="Q33" s="26"/>
      <c r="R33" s="26"/>
      <c r="S33" s="26"/>
      <c r="T33" s="26"/>
      <c r="U33" s="26"/>
      <c r="V33" s="35"/>
      <c r="W33" s="36"/>
      <c r="X33" s="26" t="n">
        <v>3274427.5008</v>
      </c>
      <c r="Y33" s="26"/>
      <c r="Z33" s="36"/>
      <c r="AA33" s="26" t="n">
        <v>0</v>
      </c>
      <c r="AB33" s="30" t="s">
        <v>50</v>
      </c>
      <c r="AC33" s="37" t="s">
        <v>51</v>
      </c>
    </row>
    <row r="34" customFormat="false" ht="33" hidden="false" customHeight="false" outlineLevel="0" collapsed="false">
      <c r="A34" s="30" t="s">
        <v>85</v>
      </c>
      <c r="B34" s="31" t="s">
        <v>86</v>
      </c>
      <c r="C34" s="32" t="s">
        <v>81</v>
      </c>
      <c r="D34" s="32" t="s">
        <v>48</v>
      </c>
      <c r="E34" s="14" t="s">
        <v>82</v>
      </c>
      <c r="F34" s="33" t="n">
        <v>4199.8</v>
      </c>
      <c r="G34" s="33" t="n">
        <v>3387.8</v>
      </c>
      <c r="H34" s="34" t="n">
        <v>33822</v>
      </c>
      <c r="I34" s="26" t="n">
        <f aca="false">M34+N34+O34+P34+Q34+R34+S34+T34+U34+W34+X34+AA34+Y34+Z34</f>
        <v>300000</v>
      </c>
      <c r="J34" s="26" t="n">
        <f aca="false">(I34-AA34)*0.5</f>
        <v>0</v>
      </c>
      <c r="K34" s="26" t="n">
        <f aca="false">I34-J34</f>
        <v>300000</v>
      </c>
      <c r="L34" s="26" t="n">
        <f aca="false">K34</f>
        <v>300000</v>
      </c>
      <c r="M34" s="26"/>
      <c r="N34" s="26"/>
      <c r="O34" s="26"/>
      <c r="P34" s="26"/>
      <c r="Q34" s="26"/>
      <c r="R34" s="26"/>
      <c r="S34" s="26"/>
      <c r="T34" s="26"/>
      <c r="U34" s="26"/>
      <c r="V34" s="35"/>
      <c r="W34" s="36"/>
      <c r="X34" s="26"/>
      <c r="Y34" s="26"/>
      <c r="Z34" s="36"/>
      <c r="AA34" s="26" t="n">
        <v>300000</v>
      </c>
      <c r="AB34" s="30" t="s">
        <v>50</v>
      </c>
      <c r="AC34" s="37" t="s">
        <v>51</v>
      </c>
    </row>
    <row r="35" customFormat="false" ht="33" hidden="false" customHeight="false" outlineLevel="0" collapsed="false">
      <c r="A35" s="30" t="s">
        <v>87</v>
      </c>
      <c r="B35" s="31" t="s">
        <v>88</v>
      </c>
      <c r="C35" s="32" t="s">
        <v>81</v>
      </c>
      <c r="D35" s="32" t="s">
        <v>48</v>
      </c>
      <c r="E35" s="14" t="s">
        <v>82</v>
      </c>
      <c r="F35" s="33" t="n">
        <v>4105</v>
      </c>
      <c r="G35" s="33" t="n">
        <v>3368</v>
      </c>
      <c r="H35" s="34" t="n">
        <v>33763</v>
      </c>
      <c r="I35" s="26" t="n">
        <f aca="false">M35+N35+O35+P35+Q35+R35+S35+T35+U35+W35+X35+AA35+Y35+Z35</f>
        <v>300000</v>
      </c>
      <c r="J35" s="26" t="n">
        <f aca="false">(I35-AA35)*0.5</f>
        <v>0</v>
      </c>
      <c r="K35" s="26" t="n">
        <f aca="false">I35-J35</f>
        <v>300000</v>
      </c>
      <c r="L35" s="26" t="n">
        <f aca="false">K35</f>
        <v>300000</v>
      </c>
      <c r="M35" s="26"/>
      <c r="N35" s="26"/>
      <c r="O35" s="26"/>
      <c r="P35" s="26"/>
      <c r="Q35" s="26"/>
      <c r="R35" s="26"/>
      <c r="S35" s="26"/>
      <c r="T35" s="26"/>
      <c r="U35" s="26"/>
      <c r="V35" s="35"/>
      <c r="W35" s="36"/>
      <c r="X35" s="26"/>
      <c r="Y35" s="26"/>
      <c r="Z35" s="36"/>
      <c r="AA35" s="26" t="n">
        <v>300000</v>
      </c>
      <c r="AB35" s="30" t="s">
        <v>50</v>
      </c>
      <c r="AC35" s="37" t="s">
        <v>51</v>
      </c>
    </row>
    <row r="36" customFormat="false" ht="28.5" hidden="false" customHeight="false" outlineLevel="0" collapsed="false">
      <c r="A36" s="30" t="s">
        <v>89</v>
      </c>
      <c r="B36" s="31" t="s">
        <v>90</v>
      </c>
      <c r="C36" s="32" t="s">
        <v>81</v>
      </c>
      <c r="D36" s="32" t="s">
        <v>48</v>
      </c>
      <c r="E36" s="14" t="s">
        <v>82</v>
      </c>
      <c r="F36" s="33" t="n">
        <v>4036.7</v>
      </c>
      <c r="G36" s="33" t="n">
        <v>3286.7</v>
      </c>
      <c r="H36" s="34" t="n">
        <v>33963</v>
      </c>
      <c r="I36" s="26" t="n">
        <f aca="false">M36+N36+O36+P36+Q36+R36+S36+T36+U36+W36+X36+AA36+Y36+Z36</f>
        <v>300000</v>
      </c>
      <c r="J36" s="26" t="n">
        <f aca="false">(I36-AA36)*0.5</f>
        <v>0</v>
      </c>
      <c r="K36" s="26" t="n">
        <f aca="false">I36-J36</f>
        <v>300000</v>
      </c>
      <c r="L36" s="26" t="n">
        <f aca="false">K36</f>
        <v>300000</v>
      </c>
      <c r="M36" s="26"/>
      <c r="N36" s="26"/>
      <c r="O36" s="26"/>
      <c r="P36" s="26"/>
      <c r="Q36" s="26"/>
      <c r="R36" s="26"/>
      <c r="S36" s="26"/>
      <c r="T36" s="26"/>
      <c r="U36" s="26"/>
      <c r="V36" s="35"/>
      <c r="W36" s="36"/>
      <c r="X36" s="26"/>
      <c r="Y36" s="26"/>
      <c r="Z36" s="36"/>
      <c r="AA36" s="26" t="n">
        <v>300000</v>
      </c>
      <c r="AB36" s="30" t="s">
        <v>50</v>
      </c>
      <c r="AC36" s="37" t="s">
        <v>51</v>
      </c>
    </row>
    <row r="37" customFormat="false" ht="28.5" hidden="false" customHeight="false" outlineLevel="0" collapsed="false">
      <c r="A37" s="30" t="s">
        <v>91</v>
      </c>
      <c r="B37" s="31" t="s">
        <v>92</v>
      </c>
      <c r="C37" s="32" t="s">
        <v>81</v>
      </c>
      <c r="D37" s="32" t="s">
        <v>48</v>
      </c>
      <c r="E37" s="14" t="s">
        <v>82</v>
      </c>
      <c r="F37" s="33" t="n">
        <v>3941.8</v>
      </c>
      <c r="G37" s="33" t="n">
        <v>3196.8</v>
      </c>
      <c r="H37" s="34" t="n">
        <v>33856</v>
      </c>
      <c r="I37" s="26" t="n">
        <f aca="false">M37+N37+O37+P37+Q37+R37+S37+T37+U37+W37+X37+AA37+Y37+Z37</f>
        <v>300000</v>
      </c>
      <c r="J37" s="26" t="n">
        <f aca="false">(I37-AA37)*0.5</f>
        <v>0</v>
      </c>
      <c r="K37" s="26" t="n">
        <f aca="false">I37-J37</f>
        <v>300000</v>
      </c>
      <c r="L37" s="26" t="n">
        <f aca="false">K37</f>
        <v>300000</v>
      </c>
      <c r="M37" s="26"/>
      <c r="N37" s="26"/>
      <c r="O37" s="26"/>
      <c r="P37" s="26"/>
      <c r="Q37" s="26"/>
      <c r="R37" s="26"/>
      <c r="S37" s="26"/>
      <c r="T37" s="26"/>
      <c r="U37" s="26"/>
      <c r="V37" s="35"/>
      <c r="W37" s="36"/>
      <c r="X37" s="26"/>
      <c r="Y37" s="26"/>
      <c r="Z37" s="36"/>
      <c r="AA37" s="26" t="n">
        <v>300000</v>
      </c>
      <c r="AB37" s="30" t="s">
        <v>50</v>
      </c>
      <c r="AC37" s="37" t="s">
        <v>51</v>
      </c>
    </row>
    <row r="38" customFormat="false" ht="28.35" hidden="false" customHeight="false" outlineLevel="0" collapsed="false">
      <c r="A38" s="30" t="s">
        <v>93</v>
      </c>
      <c r="B38" s="31" t="s">
        <v>94</v>
      </c>
      <c r="C38" s="32" t="n">
        <v>1954</v>
      </c>
      <c r="D38" s="32" t="s">
        <v>48</v>
      </c>
      <c r="E38" s="14" t="s">
        <v>75</v>
      </c>
      <c r="F38" s="33" t="n">
        <v>4843.5</v>
      </c>
      <c r="G38" s="33" t="n">
        <v>4241.5</v>
      </c>
      <c r="H38" s="34" t="n">
        <v>33611</v>
      </c>
      <c r="I38" s="26" t="n">
        <f aca="false">M38+N38+O38+P38+Q38+R38+S38+T38+U38+W38+X38+AA38+Y38+Z38</f>
        <v>6268926.12</v>
      </c>
      <c r="J38" s="26" t="n">
        <f aca="false">(I38-AA38)*0.5</f>
        <v>3134463.06</v>
      </c>
      <c r="K38" s="26" t="n">
        <f aca="false">I38-J38</f>
        <v>3134463.06</v>
      </c>
      <c r="L38" s="26" t="n">
        <f aca="false">K38</f>
        <v>3134463.06</v>
      </c>
      <c r="M38" s="38"/>
      <c r="N38" s="38"/>
      <c r="O38" s="38"/>
      <c r="P38" s="26"/>
      <c r="Q38" s="26"/>
      <c r="R38" s="38"/>
      <c r="S38" s="38"/>
      <c r="T38" s="38"/>
      <c r="U38" s="38"/>
      <c r="V38" s="39" t="s">
        <v>95</v>
      </c>
      <c r="W38" s="36" t="n">
        <v>6268926.12</v>
      </c>
      <c r="X38" s="38"/>
      <c r="Y38" s="38"/>
      <c r="Z38" s="40"/>
      <c r="AA38" s="26" t="n">
        <v>0</v>
      </c>
      <c r="AB38" s="41" t="s">
        <v>50</v>
      </c>
      <c r="AC38" s="37" t="s">
        <v>51</v>
      </c>
    </row>
    <row r="39" customFormat="false" ht="19.4" hidden="false" customHeight="false" outlineLevel="0" collapsed="false">
      <c r="A39" s="42" t="s">
        <v>48</v>
      </c>
      <c r="B39" s="43" t="s">
        <v>96</v>
      </c>
      <c r="C39" s="32" t="s">
        <v>48</v>
      </c>
      <c r="D39" s="32" t="s">
        <v>48</v>
      </c>
      <c r="E39" s="44" t="s">
        <v>48</v>
      </c>
      <c r="F39" s="45" t="n">
        <f aca="false">SUM(F15:F38)</f>
        <v>84453</v>
      </c>
      <c r="G39" s="45" t="n">
        <f aca="false">SUM(G15:G38)</f>
        <v>73739</v>
      </c>
      <c r="H39" s="45"/>
      <c r="I39" s="45" t="n">
        <f aca="false">SUM(I15:I38)</f>
        <v>70033085.65872</v>
      </c>
      <c r="J39" s="45" t="n">
        <f aca="false">SUM(J15:J38)</f>
        <v>34266542.82936</v>
      </c>
      <c r="K39" s="45" t="n">
        <f aca="false">SUM(K15:K38)</f>
        <v>35766542.82936</v>
      </c>
      <c r="L39" s="45" t="n">
        <f aca="false">SUM(L15:L38)</f>
        <v>35766542.82936</v>
      </c>
      <c r="M39" s="45" t="n">
        <f aca="false">SUM(M15:M38)</f>
        <v>0</v>
      </c>
      <c r="N39" s="45" t="n">
        <f aca="false">SUM(N15:N38)</f>
        <v>0</v>
      </c>
      <c r="O39" s="45" t="n">
        <f aca="false">SUM(O15:O38)</f>
        <v>0</v>
      </c>
      <c r="P39" s="45" t="n">
        <f aca="false">SUM(P15:P38)</f>
        <v>1678960.8</v>
      </c>
      <c r="Q39" s="45" t="n">
        <f aca="false">SUM(Q15:Q38)</f>
        <v>2210548.6104</v>
      </c>
      <c r="R39" s="45" t="n">
        <f aca="false">SUM(R15:R38)</f>
        <v>1974569.83152</v>
      </c>
      <c r="S39" s="45" t="n">
        <f aca="false">SUM(S15:S38)</f>
        <v>0</v>
      </c>
      <c r="T39" s="45" t="n">
        <f aca="false">SUM(T15:T38)</f>
        <v>0</v>
      </c>
      <c r="U39" s="45" t="n">
        <f aca="false">SUM(U15:U38)</f>
        <v>0</v>
      </c>
      <c r="V39" s="45" t="n">
        <f aca="false">SUM(V15:V38)</f>
        <v>0</v>
      </c>
      <c r="W39" s="45" t="n">
        <f aca="false">SUM(W15:W38)</f>
        <v>18756033.36</v>
      </c>
      <c r="X39" s="45" t="n">
        <f aca="false">SUM(X15:X38)</f>
        <v>43912973.0568</v>
      </c>
      <c r="Y39" s="45" t="n">
        <f aca="false">SUM(Y15:Y38)</f>
        <v>0</v>
      </c>
      <c r="Z39" s="45" t="n">
        <f aca="false">SUM(Z15:Z38)</f>
        <v>0</v>
      </c>
      <c r="AA39" s="45" t="n">
        <f aca="false">SUM(AA15:AA38)</f>
        <v>1500000</v>
      </c>
      <c r="AB39" s="42" t="s">
        <v>48</v>
      </c>
      <c r="AC39" s="42" t="s">
        <v>48</v>
      </c>
    </row>
    <row r="1048576" customFormat="false" ht="12.8" hidden="false" customHeight="true" outlineLevel="0" collapsed="false"/>
  </sheetData>
  <autoFilter ref="A13:AC39"/>
  <mergeCells count="27">
    <mergeCell ref="A5:AC5"/>
    <mergeCell ref="A6:AC6"/>
    <mergeCell ref="A9:A12"/>
    <mergeCell ref="B9:B12"/>
    <mergeCell ref="C9:D9"/>
    <mergeCell ref="E9:E12"/>
    <mergeCell ref="F9:G9"/>
    <mergeCell ref="H9:H12"/>
    <mergeCell ref="I9:L9"/>
    <mergeCell ref="AA9:AA11"/>
    <mergeCell ref="AB9:AB12"/>
    <mergeCell ref="AC9:AC12"/>
    <mergeCell ref="C10:C12"/>
    <mergeCell ref="D10:D12"/>
    <mergeCell ref="F10:F11"/>
    <mergeCell ref="G10:G11"/>
    <mergeCell ref="I10:I11"/>
    <mergeCell ref="J10:J11"/>
    <mergeCell ref="K10:L10"/>
    <mergeCell ref="M10:R10"/>
    <mergeCell ref="S10:S11"/>
    <mergeCell ref="T10:T11"/>
    <mergeCell ref="U10:U11"/>
    <mergeCell ref="V10:W11"/>
    <mergeCell ref="X10:X11"/>
    <mergeCell ref="Y10:Y11"/>
    <mergeCell ref="Z10:Z11"/>
  </mergeCells>
  <printOptions headings="false" gridLines="false" gridLinesSet="true" horizontalCentered="true" verticalCentered="false"/>
  <pageMargins left="0.354166666666667" right="0.236111111111111" top="0.511805555555555" bottom="0.433333333333333" header="0.511805555555555" footer="0.511805555555555"/>
  <pageSetup paperSize="8" scale="75" firstPageNumber="91" fitToWidth="1" fitToHeight="1" pageOrder="downThenOver" orientation="landscape" blackAndWhite="false" draft="false" cellComments="none" useFirstPageNumber="tru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22</TotalTime>
  <Application>LibreOffice/5.4.7.2$Windows_x86 LibreOffice_project/c838ef25c16710f8838b1faec480ebba495259d0</Application>
  <Company>SPecialiST RePack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2017-08-09T18:39:53Z</dcterms:created>
  <dc:creator>Кукушкин Юрий Юрьевич</dc:creator>
  <dc:description/>
  <dc:language>ru-RU</dc:language>
  <cp:lastModifiedBy/>
  <dcterms:modified xsi:type="dcterms:W3CDTF">2019-03-27T15:34:17Z</dcterms:modified>
  <cp:revision>10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Company">
    <vt:lpwstr>SPecialiST RePack</vt:lpwstr>
  </property>
  <property fmtid="{D5CDD505-2E9C-101B-9397-08002B2CF9AE}" pid="4" name="DocSecurity">
    <vt:i4>0</vt:i4>
  </property>
  <property fmtid="{D5CDD505-2E9C-101B-9397-08002B2CF9AE}" pid="5" name="HyperlinksChanged">
    <vt:bool>0</vt:bool>
  </property>
  <property fmtid="{D5CDD505-2E9C-101B-9397-08002B2CF9AE}" pid="6" name="LinksUpToDate">
    <vt:bool>0</vt:bool>
  </property>
  <property fmtid="{D5CDD505-2E9C-101B-9397-08002B2CF9AE}" pid="7" name="ScaleCrop">
    <vt:bool>0</vt:bool>
  </property>
  <property fmtid="{D5CDD505-2E9C-101B-9397-08002B2CF9AE}" pid="8" name="ShareDoc">
    <vt:bool>0</vt:bool>
  </property>
</Properties>
</file>